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9188D11-0BEC-4DC4-989C-18567BA2A5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IG SOLUÇÕES" sheetId="27" r:id="rId1"/>
  </sheets>
  <definedNames>
    <definedName name="_xlnm._FilterDatabase" localSheetId="0" hidden="1">'MIG SOLUÇÕES'!$A$12:$Q$12</definedName>
    <definedName name="_xlnm.Print_Area" localSheetId="0">'MIG SOLUÇÕES'!$A$1:$Q$343</definedName>
    <definedName name="Print_Area" localSheetId="0">'MIG SOLUÇÕES'!$A$1:$Q$343</definedName>
    <definedName name="Print_Titles" localSheetId="0">'MIG SOLUÇÕES'!$A$1:$IS$11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22" i="27" l="1"/>
  <c r="M322" i="27" s="1"/>
  <c r="K322" i="27"/>
  <c r="I322" i="27"/>
  <c r="F322" i="27"/>
  <c r="G322" i="27" s="1"/>
  <c r="N321" i="27"/>
  <c r="M321" i="27" s="1"/>
  <c r="K321" i="27"/>
  <c r="I321" i="27"/>
  <c r="G321" i="27"/>
  <c r="P321" i="27" s="1"/>
  <c r="F321" i="27"/>
  <c r="N320" i="27"/>
  <c r="M320" i="27" s="1"/>
  <c r="K320" i="27"/>
  <c r="I320" i="27"/>
  <c r="N319" i="27"/>
  <c r="M319" i="27"/>
  <c r="K319" i="27"/>
  <c r="I319" i="27"/>
  <c r="G319" i="27"/>
  <c r="P319" i="27" s="1"/>
  <c r="F319" i="27"/>
  <c r="P318" i="27"/>
  <c r="Q318" i="27" s="1"/>
  <c r="O318" i="27"/>
  <c r="N318" i="27"/>
  <c r="M318" i="27"/>
  <c r="K318" i="27"/>
  <c r="I318" i="27"/>
  <c r="U4" i="27"/>
  <c r="T8" i="27"/>
  <c r="U5" i="27"/>
  <c r="P322" i="27" l="1"/>
  <c r="O322" i="27"/>
  <c r="Q322" i="27" s="1"/>
  <c r="O319" i="27"/>
  <c r="Q319" i="27" s="1"/>
  <c r="O321" i="27"/>
  <c r="Q321" i="27" s="1"/>
  <c r="K335" i="27"/>
  <c r="N13" i="27"/>
  <c r="N14" i="27"/>
  <c r="M14" i="27" s="1"/>
  <c r="N15" i="27"/>
  <c r="M15" i="27" s="1"/>
  <c r="O13" i="27"/>
  <c r="Q14" i="27"/>
  <c r="P13" i="27"/>
  <c r="Q13" i="27" s="1"/>
  <c r="P14" i="27"/>
  <c r="O14" i="27"/>
  <c r="K13" i="27"/>
  <c r="K14" i="27"/>
  <c r="K15" i="27"/>
  <c r="I13" i="27"/>
  <c r="I14" i="27"/>
  <c r="I15" i="27"/>
  <c r="N328" i="27"/>
  <c r="M328" i="27" s="1"/>
  <c r="K328" i="27"/>
  <c r="I328" i="27"/>
  <c r="N327" i="27"/>
  <c r="M327" i="27" s="1"/>
  <c r="K327" i="27"/>
  <c r="I327" i="27"/>
  <c r="N326" i="27"/>
  <c r="M326" i="27" s="1"/>
  <c r="K326" i="27"/>
  <c r="I326" i="27"/>
  <c r="N325" i="27"/>
  <c r="M325" i="27" s="1"/>
  <c r="K325" i="27"/>
  <c r="I325" i="27"/>
  <c r="P324" i="27"/>
  <c r="O324" i="27"/>
  <c r="Q324" i="27" s="1"/>
  <c r="N324" i="27"/>
  <c r="M324" i="27" s="1"/>
  <c r="K324" i="27"/>
  <c r="I324" i="27"/>
  <c r="N188" i="27"/>
  <c r="M188" i="27" s="1"/>
  <c r="K188" i="27"/>
  <c r="I188" i="27"/>
  <c r="N187" i="27"/>
  <c r="M187" i="27"/>
  <c r="K187" i="27"/>
  <c r="I187" i="27"/>
  <c r="N186" i="27"/>
  <c r="M186" i="27" s="1"/>
  <c r="K186" i="27"/>
  <c r="I186" i="27"/>
  <c r="N185" i="27"/>
  <c r="M185" i="27" s="1"/>
  <c r="K185" i="27"/>
  <c r="I185" i="27"/>
  <c r="P184" i="27"/>
  <c r="O184" i="27"/>
  <c r="N184" i="27"/>
  <c r="M184" i="27" s="1"/>
  <c r="K184" i="27"/>
  <c r="I184" i="27"/>
  <c r="P189" i="27"/>
  <c r="O189" i="27"/>
  <c r="N189" i="27"/>
  <c r="M189" i="27" s="1"/>
  <c r="N190" i="27"/>
  <c r="M190" i="27" s="1"/>
  <c r="N191" i="27"/>
  <c r="M191" i="27" s="1"/>
  <c r="K189" i="27"/>
  <c r="K190" i="27"/>
  <c r="K191" i="27"/>
  <c r="I189" i="27"/>
  <c r="N335" i="27"/>
  <c r="M335" i="27" s="1"/>
  <c r="I335" i="27"/>
  <c r="N334" i="27"/>
  <c r="M334" i="27" s="1"/>
  <c r="K334" i="27"/>
  <c r="I334" i="27"/>
  <c r="N333" i="27"/>
  <c r="M333" i="27" s="1"/>
  <c r="K333" i="27"/>
  <c r="I333" i="27"/>
  <c r="N332" i="27"/>
  <c r="M332" i="27" s="1"/>
  <c r="K332" i="27"/>
  <c r="I332" i="27"/>
  <c r="N331" i="27"/>
  <c r="M331" i="27" s="1"/>
  <c r="K331" i="27"/>
  <c r="I331" i="27"/>
  <c r="P330" i="27"/>
  <c r="O330" i="27"/>
  <c r="N330" i="27"/>
  <c r="M330" i="27" s="1"/>
  <c r="K330" i="27"/>
  <c r="I330" i="27"/>
  <c r="N316" i="27"/>
  <c r="M316" i="27" s="1"/>
  <c r="K316" i="27"/>
  <c r="I316" i="27"/>
  <c r="N315" i="27"/>
  <c r="M315" i="27" s="1"/>
  <c r="K315" i="27"/>
  <c r="I315" i="27"/>
  <c r="N314" i="27"/>
  <c r="M314" i="27" s="1"/>
  <c r="K314" i="27"/>
  <c r="I314" i="27"/>
  <c r="N313" i="27"/>
  <c r="M313" i="27" s="1"/>
  <c r="K313" i="27"/>
  <c r="I313" i="27"/>
  <c r="P312" i="27"/>
  <c r="O312" i="27"/>
  <c r="N312" i="27"/>
  <c r="M312" i="27" s="1"/>
  <c r="K312" i="27"/>
  <c r="I312" i="27"/>
  <c r="P311" i="27"/>
  <c r="O311" i="27"/>
  <c r="N311" i="27"/>
  <c r="M311" i="27" s="1"/>
  <c r="K311" i="27"/>
  <c r="I311" i="27"/>
  <c r="P310" i="27"/>
  <c r="O310" i="27"/>
  <c r="N310" i="27"/>
  <c r="M310" i="27" s="1"/>
  <c r="K310" i="27"/>
  <c r="I310" i="27"/>
  <c r="N309" i="27"/>
  <c r="M309" i="27" s="1"/>
  <c r="K309" i="27"/>
  <c r="I309" i="27"/>
  <c r="N308" i="27"/>
  <c r="M308" i="27" s="1"/>
  <c r="K308" i="27"/>
  <c r="I308" i="27"/>
  <c r="N307" i="27"/>
  <c r="M307" i="27" s="1"/>
  <c r="K307" i="27"/>
  <c r="I307" i="27"/>
  <c r="N306" i="27"/>
  <c r="M306" i="27" s="1"/>
  <c r="K306" i="27"/>
  <c r="I306" i="27"/>
  <c r="P305" i="27"/>
  <c r="O305" i="27"/>
  <c r="N305" i="27"/>
  <c r="M305" i="27" s="1"/>
  <c r="K305" i="27"/>
  <c r="I305" i="27"/>
  <c r="P304" i="27"/>
  <c r="O304" i="27"/>
  <c r="N304" i="27"/>
  <c r="M304" i="27" s="1"/>
  <c r="K304" i="27"/>
  <c r="I304" i="27"/>
  <c r="P303" i="27"/>
  <c r="O303" i="27"/>
  <c r="N303" i="27"/>
  <c r="M303" i="27" s="1"/>
  <c r="K303" i="27"/>
  <c r="I303" i="27"/>
  <c r="N302" i="27"/>
  <c r="M302" i="27" s="1"/>
  <c r="K302" i="27"/>
  <c r="I302" i="27"/>
  <c r="N301" i="27"/>
  <c r="M301" i="27" s="1"/>
  <c r="K301" i="27"/>
  <c r="I301" i="27"/>
  <c r="N300" i="27"/>
  <c r="M300" i="27" s="1"/>
  <c r="K300" i="27"/>
  <c r="I300" i="27"/>
  <c r="N299" i="27"/>
  <c r="M299" i="27" s="1"/>
  <c r="K299" i="27"/>
  <c r="I299" i="27"/>
  <c r="P298" i="27"/>
  <c r="O298" i="27"/>
  <c r="N298" i="27"/>
  <c r="M298" i="27" s="1"/>
  <c r="K298" i="27"/>
  <c r="I298" i="27"/>
  <c r="P297" i="27"/>
  <c r="O297" i="27"/>
  <c r="N297" i="27"/>
  <c r="M297" i="27" s="1"/>
  <c r="K297" i="27"/>
  <c r="I297" i="27"/>
  <c r="P296" i="27"/>
  <c r="O296" i="27"/>
  <c r="N296" i="27"/>
  <c r="M296" i="27" s="1"/>
  <c r="K296" i="27"/>
  <c r="I296" i="27"/>
  <c r="N295" i="27"/>
  <c r="M295" i="27" s="1"/>
  <c r="K295" i="27"/>
  <c r="I295" i="27"/>
  <c r="N294" i="27"/>
  <c r="M294" i="27" s="1"/>
  <c r="K294" i="27"/>
  <c r="I294" i="27"/>
  <c r="N293" i="27"/>
  <c r="M293" i="27" s="1"/>
  <c r="K293" i="27"/>
  <c r="I293" i="27"/>
  <c r="N292" i="27"/>
  <c r="M292" i="27" s="1"/>
  <c r="K292" i="27"/>
  <c r="I292" i="27"/>
  <c r="P291" i="27"/>
  <c r="O291" i="27"/>
  <c r="N291" i="27"/>
  <c r="M291" i="27" s="1"/>
  <c r="K291" i="27"/>
  <c r="I291" i="27"/>
  <c r="P290" i="27"/>
  <c r="O290" i="27"/>
  <c r="N290" i="27"/>
  <c r="M290" i="27" s="1"/>
  <c r="K290" i="27"/>
  <c r="I290" i="27"/>
  <c r="P289" i="27"/>
  <c r="O289" i="27"/>
  <c r="N289" i="27"/>
  <c r="M289" i="27" s="1"/>
  <c r="K289" i="27"/>
  <c r="I289" i="27"/>
  <c r="N288" i="27"/>
  <c r="M288" i="27" s="1"/>
  <c r="K288" i="27"/>
  <c r="I288" i="27"/>
  <c r="N287" i="27"/>
  <c r="M287" i="27" s="1"/>
  <c r="K287" i="27"/>
  <c r="I287" i="27"/>
  <c r="N286" i="27"/>
  <c r="M286" i="27" s="1"/>
  <c r="K286" i="27"/>
  <c r="I286" i="27"/>
  <c r="N285" i="27"/>
  <c r="M285" i="27" s="1"/>
  <c r="K285" i="27"/>
  <c r="I285" i="27"/>
  <c r="P284" i="27"/>
  <c r="O284" i="27"/>
  <c r="N284" i="27"/>
  <c r="M284" i="27" s="1"/>
  <c r="K284" i="27"/>
  <c r="I284" i="27"/>
  <c r="P283" i="27"/>
  <c r="O283" i="27"/>
  <c r="N283" i="27"/>
  <c r="M283" i="27" s="1"/>
  <c r="K283" i="27"/>
  <c r="I283" i="27"/>
  <c r="N282" i="27"/>
  <c r="M282" i="27" s="1"/>
  <c r="K282" i="27"/>
  <c r="I282" i="27"/>
  <c r="N281" i="27"/>
  <c r="M281" i="27" s="1"/>
  <c r="K281" i="27"/>
  <c r="I281" i="27"/>
  <c r="N280" i="27"/>
  <c r="M280" i="27" s="1"/>
  <c r="K280" i="27"/>
  <c r="I280" i="27"/>
  <c r="N279" i="27"/>
  <c r="M279" i="27" s="1"/>
  <c r="K279" i="27"/>
  <c r="I279" i="27"/>
  <c r="P278" i="27"/>
  <c r="O278" i="27"/>
  <c r="N278" i="27"/>
  <c r="M278" i="27" s="1"/>
  <c r="K278" i="27"/>
  <c r="I278" i="27"/>
  <c r="P277" i="27"/>
  <c r="O277" i="27"/>
  <c r="N277" i="27"/>
  <c r="M277" i="27" s="1"/>
  <c r="K277" i="27"/>
  <c r="I277" i="27"/>
  <c r="N276" i="27"/>
  <c r="M276" i="27" s="1"/>
  <c r="K276" i="27"/>
  <c r="I276" i="27"/>
  <c r="N275" i="27"/>
  <c r="M275" i="27" s="1"/>
  <c r="K275" i="27"/>
  <c r="I275" i="27"/>
  <c r="N274" i="27"/>
  <c r="M274" i="27" s="1"/>
  <c r="K274" i="27"/>
  <c r="I274" i="27"/>
  <c r="N273" i="27"/>
  <c r="M273" i="27" s="1"/>
  <c r="K273" i="27"/>
  <c r="I273" i="27"/>
  <c r="P272" i="27"/>
  <c r="O272" i="27"/>
  <c r="N272" i="27"/>
  <c r="M272" i="27" s="1"/>
  <c r="K272" i="27"/>
  <c r="I272" i="27"/>
  <c r="P271" i="27"/>
  <c r="O271" i="27"/>
  <c r="N271" i="27"/>
  <c r="M271" i="27" s="1"/>
  <c r="K271" i="27"/>
  <c r="I271" i="27"/>
  <c r="P270" i="27"/>
  <c r="O270" i="27"/>
  <c r="N270" i="27"/>
  <c r="M270" i="27" s="1"/>
  <c r="K270" i="27"/>
  <c r="I270" i="27"/>
  <c r="N269" i="27"/>
  <c r="M269" i="27" s="1"/>
  <c r="K269" i="27"/>
  <c r="I269" i="27"/>
  <c r="N268" i="27"/>
  <c r="M268" i="27" s="1"/>
  <c r="K268" i="27"/>
  <c r="I268" i="27"/>
  <c r="N267" i="27"/>
  <c r="M267" i="27" s="1"/>
  <c r="K267" i="27"/>
  <c r="I267" i="27"/>
  <c r="N266" i="27"/>
  <c r="M266" i="27" s="1"/>
  <c r="K266" i="27"/>
  <c r="I266" i="27"/>
  <c r="P265" i="27"/>
  <c r="O265" i="27"/>
  <c r="N265" i="27"/>
  <c r="M265" i="27" s="1"/>
  <c r="K265" i="27"/>
  <c r="I265" i="27"/>
  <c r="P264" i="27"/>
  <c r="O264" i="27"/>
  <c r="N264" i="27"/>
  <c r="M264" i="27" s="1"/>
  <c r="K264" i="27"/>
  <c r="I264" i="27"/>
  <c r="N263" i="27"/>
  <c r="M263" i="27" s="1"/>
  <c r="K263" i="27"/>
  <c r="I263" i="27"/>
  <c r="N262" i="27"/>
  <c r="M262" i="27" s="1"/>
  <c r="K262" i="27"/>
  <c r="I262" i="27"/>
  <c r="N261" i="27"/>
  <c r="M261" i="27" s="1"/>
  <c r="K261" i="27"/>
  <c r="I261" i="27"/>
  <c r="N260" i="27"/>
  <c r="M260" i="27" s="1"/>
  <c r="K260" i="27"/>
  <c r="I260" i="27"/>
  <c r="P259" i="27"/>
  <c r="O259" i="27"/>
  <c r="N259" i="27"/>
  <c r="M259" i="27" s="1"/>
  <c r="K259" i="27"/>
  <c r="I259" i="27"/>
  <c r="P258" i="27"/>
  <c r="O258" i="27"/>
  <c r="N258" i="27"/>
  <c r="M258" i="27" s="1"/>
  <c r="K258" i="27"/>
  <c r="I258" i="27"/>
  <c r="N257" i="27"/>
  <c r="M257" i="27" s="1"/>
  <c r="K257" i="27"/>
  <c r="I257" i="27"/>
  <c r="N256" i="27"/>
  <c r="M256" i="27" s="1"/>
  <c r="K256" i="27"/>
  <c r="I256" i="27"/>
  <c r="N255" i="27"/>
  <c r="M255" i="27" s="1"/>
  <c r="K255" i="27"/>
  <c r="I255" i="27"/>
  <c r="N254" i="27"/>
  <c r="M254" i="27" s="1"/>
  <c r="K254" i="27"/>
  <c r="I254" i="27"/>
  <c r="P253" i="27"/>
  <c r="O253" i="27"/>
  <c r="N253" i="27"/>
  <c r="M253" i="27" s="1"/>
  <c r="K253" i="27"/>
  <c r="I253" i="27"/>
  <c r="P252" i="27"/>
  <c r="O252" i="27"/>
  <c r="N252" i="27"/>
  <c r="M252" i="27" s="1"/>
  <c r="K252" i="27"/>
  <c r="I252" i="27"/>
  <c r="N251" i="27"/>
  <c r="M251" i="27" s="1"/>
  <c r="K251" i="27"/>
  <c r="I251" i="27"/>
  <c r="N250" i="27"/>
  <c r="M250" i="27" s="1"/>
  <c r="K250" i="27"/>
  <c r="I250" i="27"/>
  <c r="N249" i="27"/>
  <c r="M249" i="27" s="1"/>
  <c r="K249" i="27"/>
  <c r="I249" i="27"/>
  <c r="N248" i="27"/>
  <c r="M248" i="27" s="1"/>
  <c r="K248" i="27"/>
  <c r="I248" i="27"/>
  <c r="P247" i="27"/>
  <c r="O247" i="27"/>
  <c r="N247" i="27"/>
  <c r="M247" i="27" s="1"/>
  <c r="K247" i="27"/>
  <c r="I247" i="27"/>
  <c r="P246" i="27"/>
  <c r="O246" i="27"/>
  <c r="N246" i="27"/>
  <c r="M246" i="27" s="1"/>
  <c r="K246" i="27"/>
  <c r="I246" i="27"/>
  <c r="N245" i="27"/>
  <c r="M245" i="27" s="1"/>
  <c r="K245" i="27"/>
  <c r="I245" i="27"/>
  <c r="N244" i="27"/>
  <c r="M244" i="27" s="1"/>
  <c r="K244" i="27"/>
  <c r="I244" i="27"/>
  <c r="N243" i="27"/>
  <c r="M243" i="27" s="1"/>
  <c r="K243" i="27"/>
  <c r="I243" i="27"/>
  <c r="N242" i="27"/>
  <c r="M242" i="27" s="1"/>
  <c r="K242" i="27"/>
  <c r="I242" i="27"/>
  <c r="P241" i="27"/>
  <c r="O241" i="27"/>
  <c r="N241" i="27"/>
  <c r="M241" i="27" s="1"/>
  <c r="K241" i="27"/>
  <c r="I241" i="27"/>
  <c r="P240" i="27"/>
  <c r="O240" i="27"/>
  <c r="N240" i="27"/>
  <c r="M240" i="27" s="1"/>
  <c r="K240" i="27"/>
  <c r="I240" i="27"/>
  <c r="N239" i="27"/>
  <c r="M239" i="27" s="1"/>
  <c r="K239" i="27"/>
  <c r="I239" i="27"/>
  <c r="N238" i="27"/>
  <c r="M238" i="27" s="1"/>
  <c r="K238" i="27"/>
  <c r="I238" i="27"/>
  <c r="N237" i="27"/>
  <c r="M237" i="27" s="1"/>
  <c r="K237" i="27"/>
  <c r="I237" i="27"/>
  <c r="N236" i="27"/>
  <c r="M236" i="27" s="1"/>
  <c r="K236" i="27"/>
  <c r="I236" i="27"/>
  <c r="P235" i="27"/>
  <c r="O235" i="27"/>
  <c r="N235" i="27"/>
  <c r="M235" i="27" s="1"/>
  <c r="K235" i="27"/>
  <c r="I235" i="27"/>
  <c r="N234" i="27"/>
  <c r="M234" i="27" s="1"/>
  <c r="K234" i="27"/>
  <c r="I234" i="27"/>
  <c r="P233" i="27"/>
  <c r="O233" i="27"/>
  <c r="N233" i="27"/>
  <c r="M233" i="27" s="1"/>
  <c r="K233" i="27"/>
  <c r="I233" i="27"/>
  <c r="N232" i="27"/>
  <c r="M232" i="27" s="1"/>
  <c r="K232" i="27"/>
  <c r="I232" i="27"/>
  <c r="N231" i="27"/>
  <c r="M231" i="27" s="1"/>
  <c r="K231" i="27"/>
  <c r="I231" i="27"/>
  <c r="N230" i="27"/>
  <c r="M230" i="27" s="1"/>
  <c r="K230" i="27"/>
  <c r="I230" i="27"/>
  <c r="N229" i="27"/>
  <c r="M229" i="27" s="1"/>
  <c r="K229" i="27"/>
  <c r="I229" i="27"/>
  <c r="P228" i="27"/>
  <c r="O228" i="27"/>
  <c r="N228" i="27"/>
  <c r="M228" i="27" s="1"/>
  <c r="K228" i="27"/>
  <c r="I228" i="27"/>
  <c r="P227" i="27"/>
  <c r="O227" i="27"/>
  <c r="N227" i="27"/>
  <c r="M227" i="27" s="1"/>
  <c r="K227" i="27"/>
  <c r="I227" i="27"/>
  <c r="N226" i="27"/>
  <c r="M226" i="27" s="1"/>
  <c r="K226" i="27"/>
  <c r="I226" i="27"/>
  <c r="N225" i="27"/>
  <c r="M225" i="27" s="1"/>
  <c r="K225" i="27"/>
  <c r="I225" i="27"/>
  <c r="N224" i="27"/>
  <c r="M224" i="27" s="1"/>
  <c r="K224" i="27"/>
  <c r="I224" i="27"/>
  <c r="N223" i="27"/>
  <c r="M223" i="27" s="1"/>
  <c r="K223" i="27"/>
  <c r="I223" i="27"/>
  <c r="P222" i="27"/>
  <c r="O222" i="27"/>
  <c r="N222" i="27"/>
  <c r="M222" i="27" s="1"/>
  <c r="K222" i="27"/>
  <c r="I222" i="27"/>
  <c r="P221" i="27"/>
  <c r="O221" i="27"/>
  <c r="N221" i="27"/>
  <c r="M221" i="27" s="1"/>
  <c r="K221" i="27"/>
  <c r="I221" i="27"/>
  <c r="N220" i="27"/>
  <c r="M220" i="27" s="1"/>
  <c r="K220" i="27"/>
  <c r="I220" i="27"/>
  <c r="N219" i="27"/>
  <c r="M219" i="27" s="1"/>
  <c r="K219" i="27"/>
  <c r="I219" i="27"/>
  <c r="N218" i="27"/>
  <c r="M218" i="27" s="1"/>
  <c r="K218" i="27"/>
  <c r="I218" i="27"/>
  <c r="N217" i="27"/>
  <c r="M217" i="27" s="1"/>
  <c r="K217" i="27"/>
  <c r="I217" i="27"/>
  <c r="P216" i="27"/>
  <c r="O216" i="27"/>
  <c r="N216" i="27"/>
  <c r="M216" i="27" s="1"/>
  <c r="K216" i="27"/>
  <c r="I216" i="27"/>
  <c r="P215" i="27"/>
  <c r="O215" i="27"/>
  <c r="N215" i="27"/>
  <c r="M215" i="27" s="1"/>
  <c r="K215" i="27"/>
  <c r="I215" i="27"/>
  <c r="N214" i="27"/>
  <c r="M214" i="27" s="1"/>
  <c r="K214" i="27"/>
  <c r="I214" i="27"/>
  <c r="N213" i="27"/>
  <c r="M213" i="27" s="1"/>
  <c r="K213" i="27"/>
  <c r="I213" i="27"/>
  <c r="N212" i="27"/>
  <c r="M212" i="27" s="1"/>
  <c r="K212" i="27"/>
  <c r="I212" i="27"/>
  <c r="N211" i="27"/>
  <c r="M211" i="27" s="1"/>
  <c r="K211" i="27"/>
  <c r="I211" i="27"/>
  <c r="P210" i="27"/>
  <c r="O210" i="27"/>
  <c r="N210" i="27"/>
  <c r="M210" i="27" s="1"/>
  <c r="K210" i="27"/>
  <c r="I210" i="27"/>
  <c r="P209" i="27"/>
  <c r="O209" i="27"/>
  <c r="N209" i="27"/>
  <c r="M209" i="27" s="1"/>
  <c r="K209" i="27"/>
  <c r="I209" i="27"/>
  <c r="N208" i="27"/>
  <c r="M208" i="27" s="1"/>
  <c r="K208" i="27"/>
  <c r="I208" i="27"/>
  <c r="N207" i="27"/>
  <c r="M207" i="27" s="1"/>
  <c r="K207" i="27"/>
  <c r="I207" i="27"/>
  <c r="N206" i="27"/>
  <c r="M206" i="27" s="1"/>
  <c r="K206" i="27"/>
  <c r="I206" i="27"/>
  <c r="N205" i="27"/>
  <c r="M205" i="27" s="1"/>
  <c r="K205" i="27"/>
  <c r="I205" i="27"/>
  <c r="P204" i="27"/>
  <c r="O204" i="27"/>
  <c r="N204" i="27"/>
  <c r="M204" i="27" s="1"/>
  <c r="K204" i="27"/>
  <c r="I204" i="27"/>
  <c r="P203" i="27"/>
  <c r="O203" i="27"/>
  <c r="N203" i="27"/>
  <c r="M203" i="27" s="1"/>
  <c r="K203" i="27"/>
  <c r="I203" i="27"/>
  <c r="N202" i="27"/>
  <c r="M202" i="27" s="1"/>
  <c r="K202" i="27"/>
  <c r="I202" i="27"/>
  <c r="N201" i="27"/>
  <c r="M201" i="27" s="1"/>
  <c r="K201" i="27"/>
  <c r="I201" i="27"/>
  <c r="N200" i="27"/>
  <c r="M200" i="27" s="1"/>
  <c r="K200" i="27"/>
  <c r="I200" i="27"/>
  <c r="N199" i="27"/>
  <c r="M199" i="27" s="1"/>
  <c r="K199" i="27"/>
  <c r="I199" i="27"/>
  <c r="P198" i="27"/>
  <c r="O198" i="27"/>
  <c r="N198" i="27"/>
  <c r="M198" i="27" s="1"/>
  <c r="K198" i="27"/>
  <c r="I198" i="27"/>
  <c r="T2" i="27"/>
  <c r="V2" i="27" s="1"/>
  <c r="V8" i="27"/>
  <c r="F332" i="27" s="1"/>
  <c r="G332" i="27" s="1"/>
  <c r="T7" i="27"/>
  <c r="V7" i="27" s="1"/>
  <c r="F331" i="27" s="1"/>
  <c r="G331" i="27" s="1"/>
  <c r="T6" i="27"/>
  <c r="V6" i="27" s="1"/>
  <c r="F15" i="27" s="1"/>
  <c r="G15" i="27" s="1"/>
  <c r="T4" i="27"/>
  <c r="T3" i="27"/>
  <c r="V3" i="27" s="1"/>
  <c r="P20" i="27"/>
  <c r="P21" i="27"/>
  <c r="P22" i="27"/>
  <c r="P27" i="27"/>
  <c r="P28" i="27"/>
  <c r="P33" i="27"/>
  <c r="P34" i="27"/>
  <c r="P39" i="27"/>
  <c r="P40" i="27"/>
  <c r="P45" i="27"/>
  <c r="P46" i="27"/>
  <c r="P51" i="27"/>
  <c r="P52" i="27"/>
  <c r="P57" i="27"/>
  <c r="P58" i="27"/>
  <c r="P63" i="27"/>
  <c r="P64" i="27"/>
  <c r="P69" i="27"/>
  <c r="P70" i="27"/>
  <c r="P75" i="27"/>
  <c r="P76" i="27"/>
  <c r="P81" i="27"/>
  <c r="P82" i="27"/>
  <c r="P87" i="27"/>
  <c r="P88" i="27"/>
  <c r="P93" i="27"/>
  <c r="P94" i="27"/>
  <c r="P99" i="27"/>
  <c r="P100" i="27"/>
  <c r="P105" i="27"/>
  <c r="P106" i="27"/>
  <c r="P111" i="27"/>
  <c r="P112" i="27"/>
  <c r="P117" i="27"/>
  <c r="P118" i="27"/>
  <c r="P123" i="27"/>
  <c r="P124" i="27"/>
  <c r="P129" i="27"/>
  <c r="P130" i="27"/>
  <c r="P135" i="27"/>
  <c r="P136" i="27"/>
  <c r="P141" i="27"/>
  <c r="P142" i="27"/>
  <c r="P147" i="27"/>
  <c r="P148" i="27"/>
  <c r="P153" i="27"/>
  <c r="P154" i="27"/>
  <c r="P159" i="27"/>
  <c r="P160" i="27"/>
  <c r="P165" i="27"/>
  <c r="P166" i="27"/>
  <c r="P171" i="27"/>
  <c r="P172" i="27"/>
  <c r="P177" i="27"/>
  <c r="P178" i="27"/>
  <c r="P183" i="27"/>
  <c r="P190" i="27"/>
  <c r="P191" i="27"/>
  <c r="P196" i="27"/>
  <c r="O20" i="27"/>
  <c r="O21" i="27"/>
  <c r="O22" i="27"/>
  <c r="O27" i="27"/>
  <c r="O28" i="27"/>
  <c r="O33" i="27"/>
  <c r="O34" i="27"/>
  <c r="O39" i="27"/>
  <c r="O40" i="27"/>
  <c r="O45" i="27"/>
  <c r="O46" i="27"/>
  <c r="O51" i="27"/>
  <c r="O52" i="27"/>
  <c r="O57" i="27"/>
  <c r="O58" i="27"/>
  <c r="O63" i="27"/>
  <c r="O64" i="27"/>
  <c r="O69" i="27"/>
  <c r="O70" i="27"/>
  <c r="O75" i="27"/>
  <c r="O76" i="27"/>
  <c r="O81" i="27"/>
  <c r="O82" i="27"/>
  <c r="O87" i="27"/>
  <c r="O88" i="27"/>
  <c r="O93" i="27"/>
  <c r="O94" i="27"/>
  <c r="O99" i="27"/>
  <c r="O100" i="27"/>
  <c r="O105" i="27"/>
  <c r="O106" i="27"/>
  <c r="O111" i="27"/>
  <c r="O112" i="27"/>
  <c r="O117" i="27"/>
  <c r="O118" i="27"/>
  <c r="O123" i="27"/>
  <c r="O124" i="27"/>
  <c r="O129" i="27"/>
  <c r="O130" i="27"/>
  <c r="O135" i="27"/>
  <c r="O136" i="27"/>
  <c r="O141" i="27"/>
  <c r="O142" i="27"/>
  <c r="O147" i="27"/>
  <c r="O148" i="27"/>
  <c r="O153" i="27"/>
  <c r="O154" i="27"/>
  <c r="O159" i="27"/>
  <c r="O160" i="27"/>
  <c r="O165" i="27"/>
  <c r="O166" i="27"/>
  <c r="O171" i="27"/>
  <c r="O172" i="27"/>
  <c r="O177" i="27"/>
  <c r="O178" i="27"/>
  <c r="O183" i="27"/>
  <c r="O190" i="27"/>
  <c r="O191" i="27"/>
  <c r="O196" i="27"/>
  <c r="N20" i="27"/>
  <c r="M20" i="27" s="1"/>
  <c r="N21" i="27"/>
  <c r="M21" i="27" s="1"/>
  <c r="N22" i="27"/>
  <c r="M22" i="27" s="1"/>
  <c r="N23" i="27"/>
  <c r="M23" i="27" s="1"/>
  <c r="N24" i="27"/>
  <c r="M24" i="27" s="1"/>
  <c r="N25" i="27"/>
  <c r="M25" i="27" s="1"/>
  <c r="N26" i="27"/>
  <c r="M26" i="27" s="1"/>
  <c r="N27" i="27"/>
  <c r="M27" i="27" s="1"/>
  <c r="N28" i="27"/>
  <c r="M28" i="27" s="1"/>
  <c r="N29" i="27"/>
  <c r="M29" i="27" s="1"/>
  <c r="N30" i="27"/>
  <c r="M30" i="27" s="1"/>
  <c r="N31" i="27"/>
  <c r="M31" i="27" s="1"/>
  <c r="N32" i="27"/>
  <c r="M32" i="27" s="1"/>
  <c r="N33" i="27"/>
  <c r="M33" i="27" s="1"/>
  <c r="N34" i="27"/>
  <c r="M34" i="27" s="1"/>
  <c r="N35" i="27"/>
  <c r="M35" i="27" s="1"/>
  <c r="N36" i="27"/>
  <c r="M36" i="27" s="1"/>
  <c r="N37" i="27"/>
  <c r="M37" i="27" s="1"/>
  <c r="N38" i="27"/>
  <c r="M38" i="27" s="1"/>
  <c r="N39" i="27"/>
  <c r="M39" i="27" s="1"/>
  <c r="N40" i="27"/>
  <c r="M40" i="27" s="1"/>
  <c r="N41" i="27"/>
  <c r="M41" i="27" s="1"/>
  <c r="N42" i="27"/>
  <c r="M42" i="27" s="1"/>
  <c r="N43" i="27"/>
  <c r="M43" i="27" s="1"/>
  <c r="N44" i="27"/>
  <c r="M44" i="27" s="1"/>
  <c r="N45" i="27"/>
  <c r="M45" i="27" s="1"/>
  <c r="N46" i="27"/>
  <c r="M46" i="27" s="1"/>
  <c r="N47" i="27"/>
  <c r="M47" i="27" s="1"/>
  <c r="N48" i="27"/>
  <c r="M48" i="27" s="1"/>
  <c r="N49" i="27"/>
  <c r="M49" i="27" s="1"/>
  <c r="N50" i="27"/>
  <c r="M50" i="27" s="1"/>
  <c r="N51" i="27"/>
  <c r="M51" i="27" s="1"/>
  <c r="N52" i="27"/>
  <c r="M52" i="27" s="1"/>
  <c r="N53" i="27"/>
  <c r="M53" i="27" s="1"/>
  <c r="N54" i="27"/>
  <c r="M54" i="27" s="1"/>
  <c r="N55" i="27"/>
  <c r="M55" i="27" s="1"/>
  <c r="N56" i="27"/>
  <c r="M56" i="27" s="1"/>
  <c r="N57" i="27"/>
  <c r="M57" i="27" s="1"/>
  <c r="N58" i="27"/>
  <c r="M58" i="27" s="1"/>
  <c r="N59" i="27"/>
  <c r="M59" i="27" s="1"/>
  <c r="N60" i="27"/>
  <c r="M60" i="27" s="1"/>
  <c r="N61" i="27"/>
  <c r="M61" i="27" s="1"/>
  <c r="N62" i="27"/>
  <c r="M62" i="27" s="1"/>
  <c r="N63" i="27"/>
  <c r="M63" i="27" s="1"/>
  <c r="N64" i="27"/>
  <c r="M64" i="27" s="1"/>
  <c r="N65" i="27"/>
  <c r="M65" i="27" s="1"/>
  <c r="N66" i="27"/>
  <c r="M66" i="27" s="1"/>
  <c r="N67" i="27"/>
  <c r="M67" i="27" s="1"/>
  <c r="N68" i="27"/>
  <c r="M68" i="27" s="1"/>
  <c r="N69" i="27"/>
  <c r="M69" i="27" s="1"/>
  <c r="N70" i="27"/>
  <c r="M70" i="27" s="1"/>
  <c r="N71" i="27"/>
  <c r="M71" i="27" s="1"/>
  <c r="N72" i="27"/>
  <c r="M72" i="27" s="1"/>
  <c r="N73" i="27"/>
  <c r="M73" i="27" s="1"/>
  <c r="N74" i="27"/>
  <c r="M74" i="27" s="1"/>
  <c r="N75" i="27"/>
  <c r="M75" i="27" s="1"/>
  <c r="N76" i="27"/>
  <c r="M76" i="27" s="1"/>
  <c r="N77" i="27"/>
  <c r="M77" i="27" s="1"/>
  <c r="N78" i="27"/>
  <c r="M78" i="27" s="1"/>
  <c r="N79" i="27"/>
  <c r="M79" i="27" s="1"/>
  <c r="N80" i="27"/>
  <c r="M80" i="27" s="1"/>
  <c r="N81" i="27"/>
  <c r="M81" i="27" s="1"/>
  <c r="N82" i="27"/>
  <c r="M82" i="27" s="1"/>
  <c r="N83" i="27"/>
  <c r="M83" i="27" s="1"/>
  <c r="N84" i="27"/>
  <c r="M84" i="27" s="1"/>
  <c r="N85" i="27"/>
  <c r="M85" i="27" s="1"/>
  <c r="N86" i="27"/>
  <c r="M86" i="27" s="1"/>
  <c r="N87" i="27"/>
  <c r="M87" i="27" s="1"/>
  <c r="N88" i="27"/>
  <c r="M88" i="27" s="1"/>
  <c r="N89" i="27"/>
  <c r="M89" i="27" s="1"/>
  <c r="N90" i="27"/>
  <c r="M90" i="27" s="1"/>
  <c r="N91" i="27"/>
  <c r="M91" i="27" s="1"/>
  <c r="N92" i="27"/>
  <c r="M92" i="27" s="1"/>
  <c r="N93" i="27"/>
  <c r="M93" i="27" s="1"/>
  <c r="N94" i="27"/>
  <c r="M94" i="27" s="1"/>
  <c r="N95" i="27"/>
  <c r="M95" i="27" s="1"/>
  <c r="N96" i="27"/>
  <c r="M96" i="27" s="1"/>
  <c r="N97" i="27"/>
  <c r="M97" i="27" s="1"/>
  <c r="N98" i="27"/>
  <c r="M98" i="27" s="1"/>
  <c r="N99" i="27"/>
  <c r="M99" i="27" s="1"/>
  <c r="N100" i="27"/>
  <c r="M100" i="27" s="1"/>
  <c r="N101" i="27"/>
  <c r="M101" i="27" s="1"/>
  <c r="N102" i="27"/>
  <c r="M102" i="27" s="1"/>
  <c r="N103" i="27"/>
  <c r="M103" i="27" s="1"/>
  <c r="N104" i="27"/>
  <c r="M104" i="27" s="1"/>
  <c r="N105" i="27"/>
  <c r="M105" i="27" s="1"/>
  <c r="N106" i="27"/>
  <c r="M106" i="27" s="1"/>
  <c r="N107" i="27"/>
  <c r="M107" i="27" s="1"/>
  <c r="N108" i="27"/>
  <c r="M108" i="27" s="1"/>
  <c r="N109" i="27"/>
  <c r="M109" i="27" s="1"/>
  <c r="N110" i="27"/>
  <c r="M110" i="27" s="1"/>
  <c r="N111" i="27"/>
  <c r="M111" i="27" s="1"/>
  <c r="N112" i="27"/>
  <c r="M112" i="27" s="1"/>
  <c r="N113" i="27"/>
  <c r="M113" i="27" s="1"/>
  <c r="N114" i="27"/>
  <c r="M114" i="27" s="1"/>
  <c r="N115" i="27"/>
  <c r="M115" i="27" s="1"/>
  <c r="N116" i="27"/>
  <c r="M116" i="27" s="1"/>
  <c r="N117" i="27"/>
  <c r="M117" i="27" s="1"/>
  <c r="N118" i="27"/>
  <c r="M118" i="27" s="1"/>
  <c r="N119" i="27"/>
  <c r="M119" i="27" s="1"/>
  <c r="N120" i="27"/>
  <c r="M120" i="27" s="1"/>
  <c r="N121" i="27"/>
  <c r="M121" i="27" s="1"/>
  <c r="N122" i="27"/>
  <c r="M122" i="27" s="1"/>
  <c r="N123" i="27"/>
  <c r="M123" i="27" s="1"/>
  <c r="N124" i="27"/>
  <c r="M124" i="27" s="1"/>
  <c r="N125" i="27"/>
  <c r="M125" i="27" s="1"/>
  <c r="N126" i="27"/>
  <c r="M126" i="27" s="1"/>
  <c r="N127" i="27"/>
  <c r="M127" i="27" s="1"/>
  <c r="N128" i="27"/>
  <c r="M128" i="27" s="1"/>
  <c r="N129" i="27"/>
  <c r="M129" i="27" s="1"/>
  <c r="N130" i="27"/>
  <c r="M130" i="27" s="1"/>
  <c r="N131" i="27"/>
  <c r="M131" i="27" s="1"/>
  <c r="N132" i="27"/>
  <c r="M132" i="27" s="1"/>
  <c r="N133" i="27"/>
  <c r="M133" i="27" s="1"/>
  <c r="N134" i="27"/>
  <c r="M134" i="27" s="1"/>
  <c r="N135" i="27"/>
  <c r="M135" i="27" s="1"/>
  <c r="N136" i="27"/>
  <c r="M136" i="27" s="1"/>
  <c r="N137" i="27"/>
  <c r="M137" i="27" s="1"/>
  <c r="N138" i="27"/>
  <c r="M138" i="27" s="1"/>
  <c r="N139" i="27"/>
  <c r="M139" i="27" s="1"/>
  <c r="N140" i="27"/>
  <c r="M140" i="27" s="1"/>
  <c r="N141" i="27"/>
  <c r="M141" i="27" s="1"/>
  <c r="N142" i="27"/>
  <c r="M142" i="27" s="1"/>
  <c r="N143" i="27"/>
  <c r="M143" i="27" s="1"/>
  <c r="N144" i="27"/>
  <c r="M144" i="27" s="1"/>
  <c r="N145" i="27"/>
  <c r="M145" i="27" s="1"/>
  <c r="N146" i="27"/>
  <c r="M146" i="27" s="1"/>
  <c r="N147" i="27"/>
  <c r="M147" i="27" s="1"/>
  <c r="N148" i="27"/>
  <c r="M148" i="27" s="1"/>
  <c r="N149" i="27"/>
  <c r="M149" i="27" s="1"/>
  <c r="N150" i="27"/>
  <c r="M150" i="27" s="1"/>
  <c r="N151" i="27"/>
  <c r="M151" i="27" s="1"/>
  <c r="N152" i="27"/>
  <c r="M152" i="27" s="1"/>
  <c r="N153" i="27"/>
  <c r="M153" i="27" s="1"/>
  <c r="N154" i="27"/>
  <c r="M154" i="27" s="1"/>
  <c r="N155" i="27"/>
  <c r="M155" i="27" s="1"/>
  <c r="N156" i="27"/>
  <c r="M156" i="27" s="1"/>
  <c r="N157" i="27"/>
  <c r="M157" i="27" s="1"/>
  <c r="N158" i="27"/>
  <c r="M158" i="27" s="1"/>
  <c r="N159" i="27"/>
  <c r="M159" i="27" s="1"/>
  <c r="N160" i="27"/>
  <c r="M160" i="27" s="1"/>
  <c r="N161" i="27"/>
  <c r="M161" i="27" s="1"/>
  <c r="N162" i="27"/>
  <c r="M162" i="27" s="1"/>
  <c r="N163" i="27"/>
  <c r="M163" i="27" s="1"/>
  <c r="N164" i="27"/>
  <c r="M164" i="27" s="1"/>
  <c r="N165" i="27"/>
  <c r="M165" i="27" s="1"/>
  <c r="N166" i="27"/>
  <c r="M166" i="27" s="1"/>
  <c r="N167" i="27"/>
  <c r="M167" i="27" s="1"/>
  <c r="N168" i="27"/>
  <c r="M168" i="27" s="1"/>
  <c r="N169" i="27"/>
  <c r="M169" i="27" s="1"/>
  <c r="N170" i="27"/>
  <c r="M170" i="27" s="1"/>
  <c r="N171" i="27"/>
  <c r="M171" i="27" s="1"/>
  <c r="N172" i="27"/>
  <c r="M172" i="27" s="1"/>
  <c r="N173" i="27"/>
  <c r="M173" i="27" s="1"/>
  <c r="N174" i="27"/>
  <c r="M174" i="27" s="1"/>
  <c r="N175" i="27"/>
  <c r="M175" i="27" s="1"/>
  <c r="N176" i="27"/>
  <c r="M176" i="27" s="1"/>
  <c r="N177" i="27"/>
  <c r="M177" i="27" s="1"/>
  <c r="N178" i="27"/>
  <c r="M178" i="27" s="1"/>
  <c r="N179" i="27"/>
  <c r="M179" i="27" s="1"/>
  <c r="N180" i="27"/>
  <c r="M180" i="27" s="1"/>
  <c r="N181" i="27"/>
  <c r="M181" i="27" s="1"/>
  <c r="N182" i="27"/>
  <c r="M182" i="27" s="1"/>
  <c r="N183" i="27"/>
  <c r="M183" i="27" s="1"/>
  <c r="N192" i="27"/>
  <c r="M192" i="27" s="1"/>
  <c r="N193" i="27"/>
  <c r="M193" i="27" s="1"/>
  <c r="N194" i="27"/>
  <c r="M194" i="27" s="1"/>
  <c r="N195" i="27"/>
  <c r="M195" i="27" s="1"/>
  <c r="N196" i="27"/>
  <c r="M196" i="27" s="1"/>
  <c r="N197" i="27"/>
  <c r="M197" i="27" s="1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5" i="27"/>
  <c r="I46" i="27"/>
  <c r="I47" i="27"/>
  <c r="I48" i="27"/>
  <c r="I49" i="27"/>
  <c r="I50" i="27"/>
  <c r="I51" i="27"/>
  <c r="I52" i="27"/>
  <c r="I53" i="27"/>
  <c r="I54" i="27"/>
  <c r="I55" i="27"/>
  <c r="I56" i="27"/>
  <c r="I57" i="27"/>
  <c r="I58" i="27"/>
  <c r="I59" i="27"/>
  <c r="I60" i="27"/>
  <c r="I61" i="27"/>
  <c r="I62" i="27"/>
  <c r="I63" i="27"/>
  <c r="I64" i="27"/>
  <c r="I65" i="27"/>
  <c r="I66" i="27"/>
  <c r="I67" i="27"/>
  <c r="I68" i="27"/>
  <c r="I69" i="27"/>
  <c r="I70" i="27"/>
  <c r="I71" i="27"/>
  <c r="I72" i="27"/>
  <c r="I73" i="27"/>
  <c r="I74" i="27"/>
  <c r="I75" i="27"/>
  <c r="I76" i="27"/>
  <c r="I77" i="27"/>
  <c r="I78" i="27"/>
  <c r="I79" i="27"/>
  <c r="I80" i="27"/>
  <c r="I81" i="27"/>
  <c r="I82" i="27"/>
  <c r="I83" i="27"/>
  <c r="I84" i="27"/>
  <c r="I85" i="27"/>
  <c r="I86" i="27"/>
  <c r="I87" i="27"/>
  <c r="I88" i="27"/>
  <c r="I89" i="27"/>
  <c r="I90" i="27"/>
  <c r="I91" i="27"/>
  <c r="I92" i="27"/>
  <c r="I93" i="27"/>
  <c r="I94" i="27"/>
  <c r="I95" i="27"/>
  <c r="I96" i="27"/>
  <c r="I97" i="27"/>
  <c r="I98" i="27"/>
  <c r="I99" i="27"/>
  <c r="I100" i="27"/>
  <c r="I101" i="27"/>
  <c r="I102" i="27"/>
  <c r="I103" i="27"/>
  <c r="I104" i="27"/>
  <c r="I105" i="27"/>
  <c r="I106" i="27"/>
  <c r="I107" i="27"/>
  <c r="I108" i="27"/>
  <c r="I109" i="27"/>
  <c r="I110" i="27"/>
  <c r="I111" i="27"/>
  <c r="I112" i="27"/>
  <c r="I113" i="27"/>
  <c r="I114" i="27"/>
  <c r="I115" i="27"/>
  <c r="I116" i="27"/>
  <c r="I117" i="27"/>
  <c r="I118" i="27"/>
  <c r="I119" i="27"/>
  <c r="I120" i="27"/>
  <c r="I121" i="27"/>
  <c r="I122" i="27"/>
  <c r="I123" i="27"/>
  <c r="I124" i="27"/>
  <c r="I125" i="27"/>
  <c r="I126" i="27"/>
  <c r="I127" i="27"/>
  <c r="I128" i="27"/>
  <c r="I129" i="27"/>
  <c r="I130" i="27"/>
  <c r="I131" i="27"/>
  <c r="I132" i="27"/>
  <c r="I133" i="27"/>
  <c r="I134" i="27"/>
  <c r="I135" i="27"/>
  <c r="I136" i="27"/>
  <c r="I137" i="27"/>
  <c r="I138" i="27"/>
  <c r="I139" i="27"/>
  <c r="I140" i="27"/>
  <c r="I141" i="27"/>
  <c r="I142" i="27"/>
  <c r="I143" i="27"/>
  <c r="I144" i="27"/>
  <c r="I145" i="27"/>
  <c r="I146" i="27"/>
  <c r="I147" i="27"/>
  <c r="I148" i="27"/>
  <c r="I149" i="27"/>
  <c r="I150" i="27"/>
  <c r="I151" i="27"/>
  <c r="I152" i="27"/>
  <c r="I153" i="27"/>
  <c r="I154" i="27"/>
  <c r="I155" i="27"/>
  <c r="I156" i="27"/>
  <c r="I157" i="27"/>
  <c r="I158" i="27"/>
  <c r="I159" i="27"/>
  <c r="I160" i="27"/>
  <c r="I161" i="27"/>
  <c r="I162" i="27"/>
  <c r="I163" i="27"/>
  <c r="I164" i="27"/>
  <c r="I165" i="27"/>
  <c r="I166" i="27"/>
  <c r="I167" i="27"/>
  <c r="I168" i="27"/>
  <c r="I169" i="27"/>
  <c r="I170" i="27"/>
  <c r="I171" i="27"/>
  <c r="I172" i="27"/>
  <c r="I173" i="27"/>
  <c r="I174" i="27"/>
  <c r="I175" i="27"/>
  <c r="I176" i="27"/>
  <c r="I177" i="27"/>
  <c r="I178" i="27"/>
  <c r="I179" i="27"/>
  <c r="I180" i="27"/>
  <c r="I181" i="27"/>
  <c r="I182" i="27"/>
  <c r="I183" i="27"/>
  <c r="I190" i="27"/>
  <c r="I191" i="27"/>
  <c r="I192" i="27"/>
  <c r="I193" i="27"/>
  <c r="I194" i="27"/>
  <c r="I195" i="27"/>
  <c r="I196" i="27"/>
  <c r="I197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K63" i="27"/>
  <c r="K64" i="27"/>
  <c r="K65" i="27"/>
  <c r="K66" i="27"/>
  <c r="K67" i="27"/>
  <c r="K68" i="27"/>
  <c r="K69" i="27"/>
  <c r="K70" i="27"/>
  <c r="K71" i="27"/>
  <c r="K72" i="27"/>
  <c r="K73" i="27"/>
  <c r="K74" i="27"/>
  <c r="K75" i="27"/>
  <c r="K76" i="27"/>
  <c r="K77" i="27"/>
  <c r="K78" i="27"/>
  <c r="K79" i="27"/>
  <c r="K80" i="27"/>
  <c r="K81" i="27"/>
  <c r="K82" i="27"/>
  <c r="K83" i="27"/>
  <c r="K84" i="27"/>
  <c r="K85" i="27"/>
  <c r="K86" i="27"/>
  <c r="K87" i="27"/>
  <c r="K88" i="27"/>
  <c r="K89" i="27"/>
  <c r="K90" i="27"/>
  <c r="K91" i="27"/>
  <c r="K92" i="27"/>
  <c r="K93" i="27"/>
  <c r="K94" i="27"/>
  <c r="K95" i="27"/>
  <c r="K96" i="27"/>
  <c r="K97" i="27"/>
  <c r="K98" i="27"/>
  <c r="K99" i="27"/>
  <c r="K100" i="27"/>
  <c r="K101" i="27"/>
  <c r="K102" i="27"/>
  <c r="K103" i="27"/>
  <c r="K104" i="27"/>
  <c r="K105" i="27"/>
  <c r="K106" i="27"/>
  <c r="K107" i="27"/>
  <c r="K108" i="27"/>
  <c r="K109" i="27"/>
  <c r="K110" i="27"/>
  <c r="K111" i="27"/>
  <c r="K112" i="27"/>
  <c r="K113" i="27"/>
  <c r="K114" i="27"/>
  <c r="K115" i="27"/>
  <c r="K116" i="27"/>
  <c r="K117" i="27"/>
  <c r="K118" i="27"/>
  <c r="K119" i="27"/>
  <c r="K120" i="27"/>
  <c r="K121" i="27"/>
  <c r="K122" i="27"/>
  <c r="K123" i="27"/>
  <c r="K124" i="27"/>
  <c r="K125" i="27"/>
  <c r="K126" i="27"/>
  <c r="K127" i="27"/>
  <c r="K128" i="27"/>
  <c r="K129" i="27"/>
  <c r="K130" i="27"/>
  <c r="K131" i="27"/>
  <c r="K132" i="27"/>
  <c r="K133" i="27"/>
  <c r="K134" i="27"/>
  <c r="K135" i="27"/>
  <c r="K136" i="27"/>
  <c r="K137" i="27"/>
  <c r="K138" i="27"/>
  <c r="K139" i="27"/>
  <c r="K140" i="27"/>
  <c r="K141" i="27"/>
  <c r="K142" i="27"/>
  <c r="K143" i="27"/>
  <c r="K144" i="27"/>
  <c r="K145" i="27"/>
  <c r="K146" i="27"/>
  <c r="K147" i="27"/>
  <c r="K148" i="27"/>
  <c r="K149" i="27"/>
  <c r="K150" i="27"/>
  <c r="K151" i="27"/>
  <c r="K152" i="27"/>
  <c r="K153" i="27"/>
  <c r="K154" i="27"/>
  <c r="K155" i="27"/>
  <c r="K156" i="27"/>
  <c r="K157" i="27"/>
  <c r="K158" i="27"/>
  <c r="K159" i="27"/>
  <c r="K160" i="27"/>
  <c r="K161" i="27"/>
  <c r="K162" i="27"/>
  <c r="K163" i="27"/>
  <c r="K164" i="27"/>
  <c r="K165" i="27"/>
  <c r="K166" i="27"/>
  <c r="K167" i="27"/>
  <c r="K168" i="27"/>
  <c r="K169" i="27"/>
  <c r="K170" i="27"/>
  <c r="K171" i="27"/>
  <c r="K172" i="27"/>
  <c r="K173" i="27"/>
  <c r="K174" i="27"/>
  <c r="K175" i="27"/>
  <c r="K176" i="27"/>
  <c r="K177" i="27"/>
  <c r="K178" i="27"/>
  <c r="K179" i="27"/>
  <c r="K180" i="27"/>
  <c r="K181" i="27"/>
  <c r="K182" i="27"/>
  <c r="K183" i="27"/>
  <c r="K192" i="27"/>
  <c r="K193" i="27"/>
  <c r="K194" i="27"/>
  <c r="K195" i="27"/>
  <c r="K196" i="27"/>
  <c r="K197" i="27"/>
  <c r="N19" i="27"/>
  <c r="M19" i="27" s="1"/>
  <c r="K19" i="27"/>
  <c r="I19" i="27"/>
  <c r="N18" i="27"/>
  <c r="M18" i="27" s="1"/>
  <c r="K18" i="27"/>
  <c r="I18" i="27"/>
  <c r="N17" i="27"/>
  <c r="M17" i="27" s="1"/>
  <c r="K17" i="27"/>
  <c r="I17" i="27"/>
  <c r="N16" i="27"/>
  <c r="M16" i="27" s="1"/>
  <c r="K16" i="27"/>
  <c r="I16" i="27"/>
  <c r="V5" i="27"/>
  <c r="F182" i="27" s="1"/>
  <c r="G182" i="27" s="1"/>
  <c r="P182" i="27" s="1"/>
  <c r="G340" i="27"/>
  <c r="F24" i="27" l="1"/>
  <c r="G24" i="27" s="1"/>
  <c r="P24" i="27" s="1"/>
  <c r="F320" i="27"/>
  <c r="G320" i="27" s="1"/>
  <c r="P15" i="27"/>
  <c r="O15" i="27"/>
  <c r="Q15" i="27" s="1"/>
  <c r="T10" i="27"/>
  <c r="F292" i="27"/>
  <c r="G292" i="27" s="1"/>
  <c r="F325" i="27"/>
  <c r="G325" i="27" s="1"/>
  <c r="P325" i="27" s="1"/>
  <c r="G328" i="27"/>
  <c r="P328" i="27" s="1"/>
  <c r="F326" i="27"/>
  <c r="G326" i="27" s="1"/>
  <c r="Q189" i="27"/>
  <c r="Q272" i="27"/>
  <c r="Q184" i="27"/>
  <c r="F186" i="27"/>
  <c r="G186" i="27" s="1"/>
  <c r="P186" i="27" s="1"/>
  <c r="F185" i="27"/>
  <c r="G185" i="27" s="1"/>
  <c r="P185" i="27" s="1"/>
  <c r="F188" i="27"/>
  <c r="G188" i="27" s="1"/>
  <c r="P188" i="27" s="1"/>
  <c r="O188" i="27"/>
  <c r="Q246" i="27"/>
  <c r="Q270" i="27"/>
  <c r="V4" i="27"/>
  <c r="Q177" i="27"/>
  <c r="Q153" i="27"/>
  <c r="Q129" i="27"/>
  <c r="Q105" i="27"/>
  <c r="Q81" i="27"/>
  <c r="Q57" i="27"/>
  <c r="Q33" i="27"/>
  <c r="Q264" i="27"/>
  <c r="Q291" i="27"/>
  <c r="Q330" i="27"/>
  <c r="Q265" i="27"/>
  <c r="Q271" i="27"/>
  <c r="Q210" i="27"/>
  <c r="Q252" i="27"/>
  <c r="Q277" i="27"/>
  <c r="Q310" i="27"/>
  <c r="F266" i="27"/>
  <c r="G266" i="27" s="1"/>
  <c r="O266" i="27" s="1"/>
  <c r="Q303" i="27"/>
  <c r="Q312" i="27"/>
  <c r="F273" i="27"/>
  <c r="G273" i="27" s="1"/>
  <c r="O273" i="27" s="1"/>
  <c r="Q221" i="27"/>
  <c r="Q283" i="27"/>
  <c r="Q296" i="27"/>
  <c r="Q227" i="27"/>
  <c r="Q278" i="27"/>
  <c r="Q284" i="27"/>
  <c r="Q160" i="27"/>
  <c r="Q136" i="27"/>
  <c r="Q112" i="27"/>
  <c r="Q88" i="27"/>
  <c r="Q64" i="27"/>
  <c r="Q40" i="27"/>
  <c r="Q289" i="27"/>
  <c r="Q298" i="27"/>
  <c r="Q183" i="27"/>
  <c r="Q253" i="27"/>
  <c r="Q258" i="27"/>
  <c r="Q297" i="27"/>
  <c r="Q305" i="27"/>
  <c r="Q311" i="27"/>
  <c r="F16" i="27"/>
  <c r="G16" i="27" s="1"/>
  <c r="F249" i="27"/>
  <c r="G249" i="27" s="1"/>
  <c r="P249" i="27" s="1"/>
  <c r="F267" i="27"/>
  <c r="G267" i="27" s="1"/>
  <c r="P267" i="27" s="1"/>
  <c r="F300" i="27"/>
  <c r="G300" i="27" s="1"/>
  <c r="O300" i="27" s="1"/>
  <c r="F261" i="27"/>
  <c r="G261" i="27" s="1"/>
  <c r="P261" i="27" s="1"/>
  <c r="O292" i="27"/>
  <c r="P292" i="27"/>
  <c r="Q178" i="27"/>
  <c r="Q154" i="27"/>
  <c r="Q130" i="27"/>
  <c r="Q106" i="27"/>
  <c r="Q82" i="27"/>
  <c r="Q58" i="27"/>
  <c r="Q34" i="27"/>
  <c r="F236" i="27"/>
  <c r="G236" i="27" s="1"/>
  <c r="P236" i="27" s="1"/>
  <c r="Q247" i="27"/>
  <c r="Q259" i="27"/>
  <c r="F280" i="27"/>
  <c r="G280" i="27" s="1"/>
  <c r="F286" i="27"/>
  <c r="G286" i="27" s="1"/>
  <c r="P286" i="27" s="1"/>
  <c r="P331" i="27"/>
  <c r="F243" i="27"/>
  <c r="G243" i="27" s="1"/>
  <c r="P243" i="27" s="1"/>
  <c r="F255" i="27"/>
  <c r="G255" i="27" s="1"/>
  <c r="P255" i="27" s="1"/>
  <c r="F299" i="27"/>
  <c r="G299" i="27" s="1"/>
  <c r="P299" i="27" s="1"/>
  <c r="F314" i="27"/>
  <c r="G314" i="27" s="1"/>
  <c r="P314" i="27" s="1"/>
  <c r="F248" i="27"/>
  <c r="G248" i="27" s="1"/>
  <c r="O248" i="27" s="1"/>
  <c r="F260" i="27"/>
  <c r="G260" i="27" s="1"/>
  <c r="O260" i="27" s="1"/>
  <c r="F307" i="27"/>
  <c r="G307" i="27" s="1"/>
  <c r="P307" i="27" s="1"/>
  <c r="Q241" i="27"/>
  <c r="F285" i="27"/>
  <c r="G285" i="27" s="1"/>
  <c r="P285" i="27" s="1"/>
  <c r="F313" i="27"/>
  <c r="G313" i="27" s="1"/>
  <c r="P313" i="27" s="1"/>
  <c r="Q240" i="27"/>
  <c r="F242" i="27"/>
  <c r="G242" i="27" s="1"/>
  <c r="P242" i="27" s="1"/>
  <c r="F279" i="27"/>
  <c r="G279" i="27" s="1"/>
  <c r="P279" i="27" s="1"/>
  <c r="Q304" i="27"/>
  <c r="F306" i="27"/>
  <c r="G306" i="27" s="1"/>
  <c r="F237" i="27"/>
  <c r="G237" i="27" s="1"/>
  <c r="O237" i="27" s="1"/>
  <c r="F254" i="27"/>
  <c r="G254" i="27" s="1"/>
  <c r="O254" i="27" s="1"/>
  <c r="F274" i="27"/>
  <c r="G274" i="27" s="1"/>
  <c r="O274" i="27" s="1"/>
  <c r="F287" i="27"/>
  <c r="G287" i="27" s="1"/>
  <c r="P287" i="27" s="1"/>
  <c r="Q290" i="27"/>
  <c r="F293" i="27"/>
  <c r="G293" i="27" s="1"/>
  <c r="P293" i="27" s="1"/>
  <c r="P332" i="27"/>
  <c r="Q235" i="27"/>
  <c r="F309" i="27"/>
  <c r="G309" i="27" s="1"/>
  <c r="P309" i="27" s="1"/>
  <c r="F245" i="27"/>
  <c r="G245" i="27" s="1"/>
  <c r="O245" i="27" s="1"/>
  <c r="F239" i="27"/>
  <c r="G239" i="27" s="1"/>
  <c r="P239" i="27" s="1"/>
  <c r="F263" i="27"/>
  <c r="G263" i="27" s="1"/>
  <c r="P263" i="27" s="1"/>
  <c r="F276" i="27"/>
  <c r="G276" i="27" s="1"/>
  <c r="F288" i="27"/>
  <c r="G288" i="27" s="1"/>
  <c r="P288" i="27" s="1"/>
  <c r="F257" i="27"/>
  <c r="G257" i="27" s="1"/>
  <c r="O257" i="27" s="1"/>
  <c r="F282" i="27"/>
  <c r="G282" i="27" s="1"/>
  <c r="O282" i="27" s="1"/>
  <c r="F302" i="27"/>
  <c r="G302" i="27" s="1"/>
  <c r="P302" i="27" s="1"/>
  <c r="O334" i="27"/>
  <c r="F269" i="27"/>
  <c r="G269" i="27" s="1"/>
  <c r="P269" i="27" s="1"/>
  <c r="F251" i="27"/>
  <c r="G251" i="27" s="1"/>
  <c r="P251" i="27" s="1"/>
  <c r="F295" i="27"/>
  <c r="G295" i="27" s="1"/>
  <c r="O295" i="27" s="1"/>
  <c r="F316" i="27"/>
  <c r="G316" i="27" s="1"/>
  <c r="O316" i="27" s="1"/>
  <c r="F262" i="27"/>
  <c r="G262" i="27" s="1"/>
  <c r="F308" i="27"/>
  <c r="G308" i="27" s="1"/>
  <c r="P308" i="27" s="1"/>
  <c r="O333" i="27"/>
  <c r="F315" i="27"/>
  <c r="G315" i="27" s="1"/>
  <c r="P315" i="27" s="1"/>
  <c r="F244" i="27"/>
  <c r="G244" i="27" s="1"/>
  <c r="P244" i="27" s="1"/>
  <c r="F238" i="27"/>
  <c r="G238" i="27" s="1"/>
  <c r="O238" i="27" s="1"/>
  <c r="F275" i="27"/>
  <c r="G275" i="27" s="1"/>
  <c r="O275" i="27" s="1"/>
  <c r="Q222" i="27"/>
  <c r="Q216" i="27"/>
  <c r="Q190" i="27"/>
  <c r="Q165" i="27"/>
  <c r="Q141" i="27"/>
  <c r="Q117" i="27"/>
  <c r="Q93" i="27"/>
  <c r="Q69" i="27"/>
  <c r="Q45" i="27"/>
  <c r="Q21" i="27"/>
  <c r="Q204" i="27"/>
  <c r="Q159" i="27"/>
  <c r="Q135" i="27"/>
  <c r="Q111" i="27"/>
  <c r="Q87" i="27"/>
  <c r="Q63" i="27"/>
  <c r="Q39" i="27"/>
  <c r="Q20" i="27"/>
  <c r="Q198" i="27"/>
  <c r="Q233" i="27"/>
  <c r="F212" i="27"/>
  <c r="G212" i="27" s="1"/>
  <c r="O212" i="27" s="1"/>
  <c r="Q203" i="27"/>
  <c r="Q209" i="27"/>
  <c r="F220" i="27"/>
  <c r="G220" i="27" s="1"/>
  <c r="P220" i="27" s="1"/>
  <c r="F226" i="27"/>
  <c r="G226" i="27" s="1"/>
  <c r="O226" i="27" s="1"/>
  <c r="Q172" i="27"/>
  <c r="Q148" i="27"/>
  <c r="Q124" i="27"/>
  <c r="Q100" i="27"/>
  <c r="Q76" i="27"/>
  <c r="Q52" i="27"/>
  <c r="Q28" i="27"/>
  <c r="F206" i="27"/>
  <c r="G206" i="27" s="1"/>
  <c r="O206" i="27" s="1"/>
  <c r="Q196" i="27"/>
  <c r="Q171" i="27"/>
  <c r="Q147" i="27"/>
  <c r="Q123" i="27"/>
  <c r="Q99" i="27"/>
  <c r="Q75" i="27"/>
  <c r="Q51" i="27"/>
  <c r="Q27" i="27"/>
  <c r="Q191" i="27"/>
  <c r="Q166" i="27"/>
  <c r="Q142" i="27"/>
  <c r="Q118" i="27"/>
  <c r="Q94" i="27"/>
  <c r="Q70" i="27"/>
  <c r="Q46" i="27"/>
  <c r="Q22" i="27"/>
  <c r="F23" i="27"/>
  <c r="G23" i="27" s="1"/>
  <c r="P23" i="27" s="1"/>
  <c r="F229" i="27"/>
  <c r="G229" i="27" s="1"/>
  <c r="P229" i="27" s="1"/>
  <c r="F223" i="27"/>
  <c r="G223" i="27" s="1"/>
  <c r="O223" i="27" s="1"/>
  <c r="F211" i="27"/>
  <c r="G211" i="27" s="1"/>
  <c r="O211" i="27" s="1"/>
  <c r="F205" i="27"/>
  <c r="G205" i="27" s="1"/>
  <c r="P205" i="27" s="1"/>
  <c r="F217" i="27"/>
  <c r="G217" i="27" s="1"/>
  <c r="O217" i="27" s="1"/>
  <c r="F199" i="27"/>
  <c r="G199" i="27" s="1"/>
  <c r="P199" i="27" s="1"/>
  <c r="F201" i="27"/>
  <c r="G201" i="27" s="1"/>
  <c r="P201" i="27" s="1"/>
  <c r="F213" i="27"/>
  <c r="G213" i="27" s="1"/>
  <c r="O213" i="27" s="1"/>
  <c r="F218" i="27"/>
  <c r="G218" i="27" s="1"/>
  <c r="O218" i="27" s="1"/>
  <c r="F231" i="27"/>
  <c r="G231" i="27" s="1"/>
  <c r="P231" i="27" s="1"/>
  <c r="F208" i="27"/>
  <c r="G208" i="27" s="1"/>
  <c r="F225" i="27"/>
  <c r="G225" i="27" s="1"/>
  <c r="P225" i="27" s="1"/>
  <c r="F230" i="27"/>
  <c r="G230" i="27" s="1"/>
  <c r="P230" i="27" s="1"/>
  <c r="F200" i="27"/>
  <c r="G200" i="27" s="1"/>
  <c r="P200" i="27" s="1"/>
  <c r="Q215" i="27"/>
  <c r="F219" i="27"/>
  <c r="G219" i="27" s="1"/>
  <c r="P219" i="27" s="1"/>
  <c r="Q228" i="27"/>
  <c r="F202" i="27"/>
  <c r="G202" i="27" s="1"/>
  <c r="P202" i="27" s="1"/>
  <c r="F214" i="27"/>
  <c r="G214" i="27" s="1"/>
  <c r="P214" i="27" s="1"/>
  <c r="F232" i="27"/>
  <c r="G232" i="27" s="1"/>
  <c r="F207" i="27"/>
  <c r="G207" i="27" s="1"/>
  <c r="P207" i="27" s="1"/>
  <c r="F224" i="27"/>
  <c r="G224" i="27" s="1"/>
  <c r="O224" i="27" s="1"/>
  <c r="P226" i="27"/>
  <c r="O182" i="27"/>
  <c r="Q182" i="27" s="1"/>
  <c r="F17" i="27"/>
  <c r="G17" i="27" s="1"/>
  <c r="F18" i="27"/>
  <c r="G18" i="27" s="1"/>
  <c r="F19" i="27"/>
  <c r="G19" i="27" s="1"/>
  <c r="F60" i="27"/>
  <c r="G60" i="27" s="1"/>
  <c r="F61" i="27"/>
  <c r="G61" i="27" s="1"/>
  <c r="F67" i="27"/>
  <c r="G67" i="27" s="1"/>
  <c r="F90" i="27"/>
  <c r="G90" i="27" s="1"/>
  <c r="F91" i="27"/>
  <c r="G91" i="27" s="1"/>
  <c r="F97" i="27"/>
  <c r="G97" i="27" s="1"/>
  <c r="F98" i="27"/>
  <c r="G98" i="27" s="1"/>
  <c r="F102" i="27"/>
  <c r="G102" i="27" s="1"/>
  <c r="F132" i="27"/>
  <c r="G132" i="27" s="1"/>
  <c r="F133" i="27"/>
  <c r="G133" i="27" s="1"/>
  <c r="F134" i="27"/>
  <c r="G134" i="27" s="1"/>
  <c r="F138" i="27"/>
  <c r="G138" i="27" s="1"/>
  <c r="F163" i="27"/>
  <c r="G163" i="27" s="1"/>
  <c r="F128" i="27"/>
  <c r="G128" i="27" s="1"/>
  <c r="F131" i="27"/>
  <c r="G131" i="27" s="1"/>
  <c r="F164" i="27"/>
  <c r="G164" i="27" s="1"/>
  <c r="F167" i="27"/>
  <c r="G167" i="27" s="1"/>
  <c r="F55" i="27"/>
  <c r="G55" i="27" s="1"/>
  <c r="F168" i="27"/>
  <c r="G168" i="27" s="1"/>
  <c r="F56" i="27"/>
  <c r="G56" i="27" s="1"/>
  <c r="F169" i="27"/>
  <c r="G169" i="27" s="1"/>
  <c r="F59" i="27"/>
  <c r="G59" i="27" s="1"/>
  <c r="F137" i="27"/>
  <c r="G137" i="27" s="1"/>
  <c r="F103" i="27"/>
  <c r="G103" i="27" s="1"/>
  <c r="F140" i="27"/>
  <c r="G140" i="27" s="1"/>
  <c r="F144" i="27"/>
  <c r="G144" i="27" s="1"/>
  <c r="F37" i="27"/>
  <c r="G37" i="27" s="1"/>
  <c r="F194" i="27"/>
  <c r="G194" i="27" s="1"/>
  <c r="F101" i="27"/>
  <c r="G101" i="27" s="1"/>
  <c r="F139" i="27"/>
  <c r="G139" i="27" s="1"/>
  <c r="F107" i="27"/>
  <c r="G107" i="27" s="1"/>
  <c r="F35" i="27"/>
  <c r="G35" i="27" s="1"/>
  <c r="F36" i="27"/>
  <c r="G36" i="27" s="1"/>
  <c r="F74" i="27"/>
  <c r="G74" i="27" s="1"/>
  <c r="F109" i="27"/>
  <c r="G109" i="27" s="1"/>
  <c r="F179" i="27"/>
  <c r="G179" i="27" s="1"/>
  <c r="F77" i="27"/>
  <c r="G77" i="27" s="1"/>
  <c r="F110" i="27"/>
  <c r="G110" i="27" s="1"/>
  <c r="F145" i="27"/>
  <c r="G145" i="27" s="1"/>
  <c r="F180" i="27"/>
  <c r="G180" i="27" s="1"/>
  <c r="F41" i="27"/>
  <c r="G41" i="27" s="1"/>
  <c r="F78" i="27"/>
  <c r="G78" i="27" s="1"/>
  <c r="F113" i="27"/>
  <c r="G113" i="27" s="1"/>
  <c r="F146" i="27"/>
  <c r="G146" i="27" s="1"/>
  <c r="F181" i="27"/>
  <c r="G181" i="27" s="1"/>
  <c r="F42" i="27"/>
  <c r="G42" i="27" s="1"/>
  <c r="F79" i="27"/>
  <c r="G79" i="27" s="1"/>
  <c r="F114" i="27"/>
  <c r="G114" i="27" s="1"/>
  <c r="F149" i="27"/>
  <c r="G149" i="27" s="1"/>
  <c r="F47" i="27"/>
  <c r="G47" i="27" s="1"/>
  <c r="F80" i="27"/>
  <c r="G80" i="27" s="1"/>
  <c r="F115" i="27"/>
  <c r="G115" i="27" s="1"/>
  <c r="F150" i="27"/>
  <c r="G150" i="27" s="1"/>
  <c r="F195" i="27"/>
  <c r="G195" i="27" s="1"/>
  <c r="F104" i="27"/>
  <c r="G104" i="27" s="1"/>
  <c r="F32" i="27"/>
  <c r="G32" i="27" s="1"/>
  <c r="F108" i="27"/>
  <c r="G108" i="27" s="1"/>
  <c r="F48" i="27"/>
  <c r="G48" i="27" s="1"/>
  <c r="F83" i="27"/>
  <c r="G83" i="27" s="1"/>
  <c r="F116" i="27"/>
  <c r="G116" i="27" s="1"/>
  <c r="F151" i="27"/>
  <c r="G151" i="27" s="1"/>
  <c r="F68" i="27"/>
  <c r="G68" i="27" s="1"/>
  <c r="F71" i="27"/>
  <c r="G71" i="27" s="1"/>
  <c r="F72" i="27"/>
  <c r="G72" i="27" s="1"/>
  <c r="F73" i="27"/>
  <c r="G73" i="27" s="1"/>
  <c r="F119" i="27"/>
  <c r="G119" i="27" s="1"/>
  <c r="F176" i="27"/>
  <c r="G176" i="27" s="1"/>
  <c r="F50" i="27"/>
  <c r="G50" i="27" s="1"/>
  <c r="F143" i="27"/>
  <c r="G143" i="27" s="1"/>
  <c r="F161" i="27"/>
  <c r="G161" i="27" s="1"/>
  <c r="F170" i="27"/>
  <c r="G170" i="27" s="1"/>
  <c r="F173" i="27"/>
  <c r="G173" i="27" s="1"/>
  <c r="F174" i="27"/>
  <c r="G174" i="27" s="1"/>
  <c r="F175" i="27"/>
  <c r="G175" i="27" s="1"/>
  <c r="F49" i="27"/>
  <c r="G49" i="27" s="1"/>
  <c r="F84" i="27"/>
  <c r="G84" i="27" s="1"/>
  <c r="F157" i="27"/>
  <c r="G157" i="27" s="1"/>
  <c r="F85" i="27"/>
  <c r="G85" i="27" s="1"/>
  <c r="F120" i="27"/>
  <c r="G120" i="27" s="1"/>
  <c r="F158" i="27"/>
  <c r="G158" i="27" s="1"/>
  <c r="F53" i="27"/>
  <c r="G53" i="27" s="1"/>
  <c r="F86" i="27"/>
  <c r="G86" i="27" s="1"/>
  <c r="F121" i="27"/>
  <c r="G121" i="27" s="1"/>
  <c r="F54" i="27"/>
  <c r="G54" i="27" s="1"/>
  <c r="F89" i="27"/>
  <c r="G89" i="27" s="1"/>
  <c r="F127" i="27"/>
  <c r="G127" i="27" s="1"/>
  <c r="F162" i="27"/>
  <c r="G162" i="27" s="1"/>
  <c r="F62" i="27"/>
  <c r="G62" i="27" s="1"/>
  <c r="F92" i="27"/>
  <c r="G92" i="27" s="1"/>
  <c r="F122" i="27"/>
  <c r="G122" i="27" s="1"/>
  <c r="F152" i="27"/>
  <c r="G152" i="27" s="1"/>
  <c r="F65" i="27"/>
  <c r="G65" i="27" s="1"/>
  <c r="F95" i="27"/>
  <c r="G95" i="27" s="1"/>
  <c r="F125" i="27"/>
  <c r="G125" i="27" s="1"/>
  <c r="F155" i="27"/>
  <c r="G155" i="27" s="1"/>
  <c r="F192" i="27"/>
  <c r="G192" i="27" s="1"/>
  <c r="F66" i="27"/>
  <c r="G66" i="27" s="1"/>
  <c r="F96" i="27"/>
  <c r="G96" i="27" s="1"/>
  <c r="F126" i="27"/>
  <c r="G126" i="27" s="1"/>
  <c r="F156" i="27"/>
  <c r="G156" i="27" s="1"/>
  <c r="F193" i="27"/>
  <c r="G193" i="27" s="1"/>
  <c r="F25" i="27"/>
  <c r="G25" i="27" s="1"/>
  <c r="F29" i="27"/>
  <c r="G29" i="27" s="1"/>
  <c r="F30" i="27"/>
  <c r="G30" i="27" s="1"/>
  <c r="F31" i="27"/>
  <c r="G31" i="27" s="1"/>
  <c r="F38" i="27"/>
  <c r="G38" i="27" s="1"/>
  <c r="F44" i="27"/>
  <c r="G44" i="27" s="1"/>
  <c r="F26" i="27"/>
  <c r="G26" i="27" s="1"/>
  <c r="O24" i="27" l="1"/>
  <c r="Q24" i="27" s="1"/>
  <c r="O320" i="27"/>
  <c r="Q320" i="27" s="1"/>
  <c r="P320" i="27"/>
  <c r="O328" i="27"/>
  <c r="Q328" i="27" s="1"/>
  <c r="O325" i="27"/>
  <c r="Q325" i="27" s="1"/>
  <c r="O185" i="27"/>
  <c r="P260" i="27"/>
  <c r="Q260" i="27" s="1"/>
  <c r="F268" i="27"/>
  <c r="G268" i="27" s="1"/>
  <c r="O268" i="27" s="1"/>
  <c r="F327" i="27"/>
  <c r="G327" i="27" s="1"/>
  <c r="P326" i="27"/>
  <c r="O326" i="27"/>
  <c r="P266" i="27"/>
  <c r="Q266" i="27" s="1"/>
  <c r="P273" i="27"/>
  <c r="Q273" i="27" s="1"/>
  <c r="F281" i="27"/>
  <c r="G281" i="27" s="1"/>
  <c r="P281" i="27" s="1"/>
  <c r="F301" i="27"/>
  <c r="G301" i="27" s="1"/>
  <c r="P301" i="27" s="1"/>
  <c r="F294" i="27"/>
  <c r="G294" i="27" s="1"/>
  <c r="O294" i="27" s="1"/>
  <c r="F256" i="27"/>
  <c r="G256" i="27" s="1"/>
  <c r="P256" i="27" s="1"/>
  <c r="F250" i="27"/>
  <c r="G250" i="27" s="1"/>
  <c r="O186" i="27"/>
  <c r="Q186" i="27" s="1"/>
  <c r="F43" i="27"/>
  <c r="G43" i="27" s="1"/>
  <c r="F187" i="27"/>
  <c r="G187" i="27" s="1"/>
  <c r="Q188" i="27"/>
  <c r="Q185" i="27"/>
  <c r="P254" i="27"/>
  <c r="Q254" i="27" s="1"/>
  <c r="P333" i="27"/>
  <c r="Q333" i="27" s="1"/>
  <c r="O332" i="27"/>
  <c r="Q332" i="27" s="1"/>
  <c r="O331" i="27"/>
  <c r="Q331" i="27" s="1"/>
  <c r="P248" i="27"/>
  <c r="Q248" i="27" s="1"/>
  <c r="P274" i="27"/>
  <c r="Q274" i="27" s="1"/>
  <c r="P275" i="27"/>
  <c r="Q275" i="27" s="1"/>
  <c r="O249" i="27"/>
  <c r="Q249" i="27" s="1"/>
  <c r="O299" i="27"/>
  <c r="Q299" i="27" s="1"/>
  <c r="O242" i="27"/>
  <c r="Q242" i="27" s="1"/>
  <c r="O263" i="27"/>
  <c r="Q263" i="27" s="1"/>
  <c r="O261" i="27"/>
  <c r="Q261" i="27" s="1"/>
  <c r="O308" i="27"/>
  <c r="Q308" i="27" s="1"/>
  <c r="O251" i="27"/>
  <c r="Q251" i="27" s="1"/>
  <c r="O287" i="27"/>
  <c r="Q287" i="27" s="1"/>
  <c r="O236" i="27"/>
  <c r="Q236" i="27" s="1"/>
  <c r="O315" i="27"/>
  <c r="Q315" i="27" s="1"/>
  <c r="O313" i="27"/>
  <c r="Q313" i="27" s="1"/>
  <c r="P245" i="27"/>
  <c r="Q245" i="27" s="1"/>
  <c r="O269" i="27"/>
  <c r="Q269" i="27" s="1"/>
  <c r="O239" i="27"/>
  <c r="Q239" i="27" s="1"/>
  <c r="P295" i="27"/>
  <c r="Q295" i="27" s="1"/>
  <c r="O302" i="27"/>
  <c r="Q302" i="27" s="1"/>
  <c r="O309" i="27"/>
  <c r="Q309" i="27" s="1"/>
  <c r="P334" i="27"/>
  <c r="Q334" i="27" s="1"/>
  <c r="O288" i="27"/>
  <c r="Q288" i="27" s="1"/>
  <c r="P300" i="27"/>
  <c r="Q300" i="27" s="1"/>
  <c r="P237" i="27"/>
  <c r="Q237" i="27" s="1"/>
  <c r="O267" i="27"/>
  <c r="Q267" i="27" s="1"/>
  <c r="O255" i="27"/>
  <c r="Q255" i="27" s="1"/>
  <c r="O286" i="27"/>
  <c r="Q286" i="27" s="1"/>
  <c r="O314" i="27"/>
  <c r="Q314" i="27" s="1"/>
  <c r="O201" i="27"/>
  <c r="Q201" i="27" s="1"/>
  <c r="O200" i="27"/>
  <c r="Q200" i="27" s="1"/>
  <c r="O243" i="27"/>
  <c r="Q243" i="27" s="1"/>
  <c r="O285" i="27"/>
  <c r="Q285" i="27" s="1"/>
  <c r="P280" i="27"/>
  <c r="O280" i="27"/>
  <c r="Q292" i="27"/>
  <c r="P223" i="27"/>
  <c r="Q223" i="27" s="1"/>
  <c r="O279" i="27"/>
  <c r="Q279" i="27" s="1"/>
  <c r="O220" i="27"/>
  <c r="Q220" i="27" s="1"/>
  <c r="P238" i="27"/>
  <c r="Q238" i="27" s="1"/>
  <c r="P257" i="27"/>
  <c r="Q257" i="27" s="1"/>
  <c r="O293" i="27"/>
  <c r="Q293" i="27" s="1"/>
  <c r="P206" i="27"/>
  <c r="Q206" i="27" s="1"/>
  <c r="O307" i="27"/>
  <c r="Q307" i="27" s="1"/>
  <c r="P316" i="27"/>
  <c r="Q316" i="27" s="1"/>
  <c r="P306" i="27"/>
  <c r="O306" i="27"/>
  <c r="P276" i="27"/>
  <c r="O276" i="27"/>
  <c r="P282" i="27"/>
  <c r="Q282" i="27" s="1"/>
  <c r="P213" i="27"/>
  <c r="Q213" i="27" s="1"/>
  <c r="O219" i="27"/>
  <c r="Q219" i="27" s="1"/>
  <c r="O244" i="27"/>
  <c r="Q244" i="27" s="1"/>
  <c r="P262" i="27"/>
  <c r="O262" i="27"/>
  <c r="P212" i="27"/>
  <c r="Q212" i="27" s="1"/>
  <c r="O229" i="27"/>
  <c r="Q229" i="27" s="1"/>
  <c r="P218" i="27"/>
  <c r="Q218" i="27" s="1"/>
  <c r="O23" i="27"/>
  <c r="Q23" i="27" s="1"/>
  <c r="O225" i="27"/>
  <c r="Q225" i="27" s="1"/>
  <c r="P211" i="27"/>
  <c r="Q211" i="27" s="1"/>
  <c r="O214" i="27"/>
  <c r="Q214" i="27" s="1"/>
  <c r="O199" i="27"/>
  <c r="Q199" i="27" s="1"/>
  <c r="O230" i="27"/>
  <c r="Q230" i="27" s="1"/>
  <c r="O202" i="27"/>
  <c r="Q202" i="27" s="1"/>
  <c r="P217" i="27"/>
  <c r="Q217" i="27" s="1"/>
  <c r="O231" i="27"/>
  <c r="Q231" i="27" s="1"/>
  <c r="P224" i="27"/>
  <c r="Q224" i="27" s="1"/>
  <c r="P232" i="27"/>
  <c r="O232" i="27"/>
  <c r="O207" i="27"/>
  <c r="Q207" i="27" s="1"/>
  <c r="O205" i="27"/>
  <c r="Q205" i="27" s="1"/>
  <c r="P208" i="27"/>
  <c r="O208" i="27"/>
  <c r="Q226" i="27"/>
  <c r="O54" i="27"/>
  <c r="P54" i="27"/>
  <c r="O79" i="27"/>
  <c r="P79" i="27"/>
  <c r="P98" i="27"/>
  <c r="O98" i="27"/>
  <c r="P96" i="27"/>
  <c r="O96" i="27"/>
  <c r="O195" i="27"/>
  <c r="P195" i="27"/>
  <c r="P110" i="27"/>
  <c r="O110" i="27"/>
  <c r="P128" i="27"/>
  <c r="O128" i="27"/>
  <c r="O30" i="27"/>
  <c r="P30" i="27"/>
  <c r="P62" i="27"/>
  <c r="O62" i="27"/>
  <c r="P86" i="27"/>
  <c r="O86" i="27"/>
  <c r="O175" i="27"/>
  <c r="P175" i="27"/>
  <c r="P176" i="27"/>
  <c r="O176" i="27"/>
  <c r="O116" i="27"/>
  <c r="P116" i="27"/>
  <c r="P115" i="27"/>
  <c r="O115" i="27"/>
  <c r="O146" i="27"/>
  <c r="P146" i="27"/>
  <c r="O194" i="27"/>
  <c r="P194" i="27"/>
  <c r="O56" i="27"/>
  <c r="P56" i="27"/>
  <c r="P138" i="27"/>
  <c r="O138" i="27"/>
  <c r="P90" i="27"/>
  <c r="O90" i="27"/>
  <c r="O126" i="27"/>
  <c r="P126" i="27"/>
  <c r="O104" i="27"/>
  <c r="P104" i="27"/>
  <c r="O145" i="27"/>
  <c r="P145" i="27"/>
  <c r="P38" i="27"/>
  <c r="O38" i="27"/>
  <c r="O174" i="27"/>
  <c r="P174" i="27"/>
  <c r="P80" i="27"/>
  <c r="O80" i="27"/>
  <c r="P109" i="27"/>
  <c r="O109" i="27"/>
  <c r="O37" i="27"/>
  <c r="P37" i="27"/>
  <c r="P168" i="27"/>
  <c r="O168" i="27"/>
  <c r="P134" i="27"/>
  <c r="O134" i="27"/>
  <c r="P67" i="27"/>
  <c r="O67" i="27"/>
  <c r="O25" i="27"/>
  <c r="P25" i="27"/>
  <c r="O162" i="27"/>
  <c r="P162" i="27"/>
  <c r="P158" i="27"/>
  <c r="O158" i="27"/>
  <c r="P48" i="27"/>
  <c r="O48" i="27"/>
  <c r="O78" i="27"/>
  <c r="P78" i="27"/>
  <c r="O74" i="27"/>
  <c r="P74" i="27"/>
  <c r="P144" i="27"/>
  <c r="O144" i="27"/>
  <c r="O55" i="27"/>
  <c r="P55" i="27"/>
  <c r="O133" i="27"/>
  <c r="P133" i="27"/>
  <c r="P61" i="27"/>
  <c r="O61" i="27"/>
  <c r="O193" i="27"/>
  <c r="P193" i="27"/>
  <c r="P127" i="27"/>
  <c r="O127" i="27"/>
  <c r="P120" i="27"/>
  <c r="O120" i="27"/>
  <c r="O170" i="27"/>
  <c r="P170" i="27"/>
  <c r="O73" i="27"/>
  <c r="P73" i="27"/>
  <c r="O108" i="27"/>
  <c r="P108" i="27"/>
  <c r="O36" i="27"/>
  <c r="P36" i="27"/>
  <c r="O140" i="27"/>
  <c r="P140" i="27"/>
  <c r="O132" i="27"/>
  <c r="P132" i="27"/>
  <c r="P60" i="27"/>
  <c r="O60" i="27"/>
  <c r="O26" i="27"/>
  <c r="P26" i="27"/>
  <c r="P156" i="27"/>
  <c r="O156" i="27"/>
  <c r="O85" i="27"/>
  <c r="P85" i="27"/>
  <c r="P72" i="27"/>
  <c r="O72" i="27"/>
  <c r="P32" i="27"/>
  <c r="O32" i="27"/>
  <c r="O114" i="27"/>
  <c r="P114" i="27"/>
  <c r="O180" i="27"/>
  <c r="P180" i="27"/>
  <c r="O103" i="27"/>
  <c r="P103" i="27"/>
  <c r="O164" i="27"/>
  <c r="P164" i="27"/>
  <c r="O102" i="27"/>
  <c r="P102" i="27"/>
  <c r="O152" i="27"/>
  <c r="P152" i="27"/>
  <c r="O44" i="27"/>
  <c r="P44" i="27"/>
  <c r="P157" i="27"/>
  <c r="O157" i="27"/>
  <c r="O122" i="27"/>
  <c r="P122" i="27"/>
  <c r="O84" i="27"/>
  <c r="P84" i="27"/>
  <c r="O68" i="27"/>
  <c r="P68" i="27"/>
  <c r="P42" i="27"/>
  <c r="O42" i="27"/>
  <c r="P139" i="27"/>
  <c r="O139" i="27"/>
  <c r="O97" i="27"/>
  <c r="P97" i="27"/>
  <c r="P31" i="27"/>
  <c r="O31" i="27"/>
  <c r="O66" i="27"/>
  <c r="P66" i="27"/>
  <c r="O92" i="27"/>
  <c r="P92" i="27"/>
  <c r="O121" i="27"/>
  <c r="P121" i="27"/>
  <c r="O49" i="27"/>
  <c r="P49" i="27"/>
  <c r="O50" i="27"/>
  <c r="P50" i="27"/>
  <c r="O151" i="27"/>
  <c r="P151" i="27"/>
  <c r="O150" i="27"/>
  <c r="P150" i="27"/>
  <c r="O181" i="27"/>
  <c r="P181" i="27"/>
  <c r="O169" i="27"/>
  <c r="P169" i="27"/>
  <c r="P163" i="27"/>
  <c r="O163" i="27"/>
  <c r="P91" i="27"/>
  <c r="O91" i="27"/>
  <c r="P47" i="27"/>
  <c r="O47" i="27"/>
  <c r="P95" i="27"/>
  <c r="O95" i="27"/>
  <c r="O65" i="27"/>
  <c r="P65" i="27"/>
  <c r="O89" i="27"/>
  <c r="P89" i="27"/>
  <c r="O161" i="27"/>
  <c r="P161" i="27"/>
  <c r="P35" i="27"/>
  <c r="O35" i="27"/>
  <c r="O41" i="27"/>
  <c r="P41" i="27"/>
  <c r="O143" i="27"/>
  <c r="P143" i="27"/>
  <c r="O71" i="27"/>
  <c r="P71" i="27"/>
  <c r="P107" i="27"/>
  <c r="O107" i="27"/>
  <c r="O137" i="27"/>
  <c r="P137" i="27"/>
  <c r="P131" i="27"/>
  <c r="O131" i="27"/>
  <c r="P119" i="27"/>
  <c r="O119" i="27"/>
  <c r="P59" i="27"/>
  <c r="O59" i="27"/>
  <c r="P167" i="27"/>
  <c r="O167" i="27"/>
  <c r="P77" i="27"/>
  <c r="O77" i="27"/>
  <c r="P101" i="27"/>
  <c r="O101" i="27"/>
  <c r="P173" i="27"/>
  <c r="O173" i="27"/>
  <c r="O192" i="27"/>
  <c r="P192" i="27"/>
  <c r="P179" i="27"/>
  <c r="O179" i="27"/>
  <c r="P125" i="27"/>
  <c r="O125" i="27"/>
  <c r="P149" i="27"/>
  <c r="O149" i="27"/>
  <c r="P29" i="27"/>
  <c r="O29" i="27"/>
  <c r="P155" i="27"/>
  <c r="O155" i="27"/>
  <c r="P53" i="27"/>
  <c r="O53" i="27"/>
  <c r="P83" i="27"/>
  <c r="O83" i="27"/>
  <c r="O113" i="27"/>
  <c r="P113" i="27"/>
  <c r="P16" i="27"/>
  <c r="O16" i="27"/>
  <c r="P19" i="27"/>
  <c r="O19" i="27"/>
  <c r="P18" i="27"/>
  <c r="O18" i="27"/>
  <c r="P17" i="27"/>
  <c r="O17" i="27"/>
  <c r="G335" i="27" l="1"/>
  <c r="D336" i="27" s="1"/>
  <c r="P268" i="27"/>
  <c r="Q268" i="27" s="1"/>
  <c r="Q326" i="27"/>
  <c r="P327" i="27"/>
  <c r="O327" i="27"/>
  <c r="Q327" i="27" s="1"/>
  <c r="Q149" i="27"/>
  <c r="P294" i="27"/>
  <c r="O281" i="27"/>
  <c r="Q281" i="27" s="1"/>
  <c r="O301" i="27"/>
  <c r="Q301" i="27" s="1"/>
  <c r="P250" i="27"/>
  <c r="O250" i="27"/>
  <c r="O256" i="27"/>
  <c r="Q256" i="27" s="1"/>
  <c r="O187" i="27"/>
  <c r="P187" i="27"/>
  <c r="O43" i="27"/>
  <c r="P43" i="27"/>
  <c r="Q306" i="27"/>
  <c r="Q163" i="27"/>
  <c r="Q139" i="27"/>
  <c r="Q67" i="27"/>
  <c r="Q109" i="27"/>
  <c r="Q128" i="27"/>
  <c r="Q208" i="27"/>
  <c r="Q232" i="27"/>
  <c r="Q294" i="27"/>
  <c r="Q262" i="27"/>
  <c r="Q276" i="27"/>
  <c r="Q280" i="27"/>
  <c r="P234" i="27"/>
  <c r="O234" i="27"/>
  <c r="Q125" i="27"/>
  <c r="Q173" i="27"/>
  <c r="Q59" i="27"/>
  <c r="Q35" i="27"/>
  <c r="Q32" i="27"/>
  <c r="Q101" i="27"/>
  <c r="Q47" i="27"/>
  <c r="Q167" i="27"/>
  <c r="Q155" i="27"/>
  <c r="Q121" i="27"/>
  <c r="Q119" i="27"/>
  <c r="Q107" i="27"/>
  <c r="Q97" i="27"/>
  <c r="Q85" i="27"/>
  <c r="Q73" i="27"/>
  <c r="Q53" i="27"/>
  <c r="Q48" i="27"/>
  <c r="Q90" i="27"/>
  <c r="Q38" i="27"/>
  <c r="Q152" i="27"/>
  <c r="Q62" i="27"/>
  <c r="Q98" i="27"/>
  <c r="Q150" i="27"/>
  <c r="Q193" i="27"/>
  <c r="Q180" i="27"/>
  <c r="Q84" i="27"/>
  <c r="Q132" i="27"/>
  <c r="Q95" i="27"/>
  <c r="Q113" i="27"/>
  <c r="Q83" i="27"/>
  <c r="Q29" i="27"/>
  <c r="Q179" i="27"/>
  <c r="Q77" i="27"/>
  <c r="Q131" i="27"/>
  <c r="Q157" i="27"/>
  <c r="Q133" i="27"/>
  <c r="Q25" i="27"/>
  <c r="Q37" i="27"/>
  <c r="Q194" i="27"/>
  <c r="Q156" i="27"/>
  <c r="Q42" i="27"/>
  <c r="Q120" i="27"/>
  <c r="Q174" i="27"/>
  <c r="Q78" i="27"/>
  <c r="Q126" i="27"/>
  <c r="Q30" i="27"/>
  <c r="Q144" i="27"/>
  <c r="Q158" i="27"/>
  <c r="Q134" i="27"/>
  <c r="Q138" i="27"/>
  <c r="Q115" i="27"/>
  <c r="Q86" i="27"/>
  <c r="Q110" i="27"/>
  <c r="Q96" i="27"/>
  <c r="Q61" i="27"/>
  <c r="Q104" i="27"/>
  <c r="Q31" i="27"/>
  <c r="Q72" i="27"/>
  <c r="Q60" i="27"/>
  <c r="Q127" i="27"/>
  <c r="Q79" i="27"/>
  <c r="Q80" i="27"/>
  <c r="Q145" i="27"/>
  <c r="Q92" i="27"/>
  <c r="Q122" i="27"/>
  <c r="Q102" i="27"/>
  <c r="Q114" i="27"/>
  <c r="Q140" i="27"/>
  <c r="Q170" i="27"/>
  <c r="Q168" i="27"/>
  <c r="Q151" i="27"/>
  <c r="Q74" i="27"/>
  <c r="Q162" i="27"/>
  <c r="Q56" i="27"/>
  <c r="Q116" i="27"/>
  <c r="Q195" i="27"/>
  <c r="Q169" i="27"/>
  <c r="Q50" i="27"/>
  <c r="Q66" i="27"/>
  <c r="Q164" i="27"/>
  <c r="Q26" i="27"/>
  <c r="Q36" i="27"/>
  <c r="Q176" i="27"/>
  <c r="Q181" i="27"/>
  <c r="Q49" i="27"/>
  <c r="Q68" i="27"/>
  <c r="Q44" i="27"/>
  <c r="Q103" i="27"/>
  <c r="Q108" i="27"/>
  <c r="Q91" i="27"/>
  <c r="Q55" i="27"/>
  <c r="Q146" i="27"/>
  <c r="Q175" i="27"/>
  <c r="Q54" i="27"/>
  <c r="Q89" i="27"/>
  <c r="Q143" i="27"/>
  <c r="Q192" i="27"/>
  <c r="Q137" i="27"/>
  <c r="Q41" i="27"/>
  <c r="Q65" i="27"/>
  <c r="O197" i="27"/>
  <c r="P197" i="27"/>
  <c r="Q71" i="27"/>
  <c r="Q161" i="27"/>
  <c r="Q19" i="27"/>
  <c r="Q17" i="27"/>
  <c r="Q18" i="27"/>
  <c r="Q16" i="27"/>
  <c r="Q250" i="27" l="1"/>
  <c r="O335" i="27"/>
  <c r="O337" i="27" s="1"/>
  <c r="P335" i="27"/>
  <c r="P337" i="27" s="1"/>
  <c r="Q43" i="27"/>
  <c r="Q187" i="27"/>
  <c r="Q234" i="27"/>
  <c r="Q197" i="27"/>
  <c r="Q335" i="27" l="1"/>
  <c r="Q337" i="27" s="1"/>
  <c r="D337" i="27" s="1"/>
  <c r="K337" i="27" l="1"/>
  <c r="K338" i="27" s="1"/>
  <c r="D338" i="27"/>
</calcChain>
</file>

<file path=xl/sharedStrings.xml><?xml version="1.0" encoding="utf-8"?>
<sst xmlns="http://schemas.openxmlformats.org/spreadsheetml/2006/main" count="527" uniqueCount="107">
  <si>
    <t>BOLETIM  DE  MEDIÇÃO</t>
  </si>
  <si>
    <t>Medição</t>
  </si>
  <si>
    <t>CONTRATO</t>
  </si>
  <si>
    <t>N° DO BMS</t>
  </si>
  <si>
    <t xml:space="preserve">      Inicial</t>
  </si>
  <si>
    <t>Empresa:</t>
  </si>
  <si>
    <t xml:space="preserve">      Final</t>
  </si>
  <si>
    <t>DATA  EMISSÃO</t>
  </si>
  <si>
    <t>DATA PAGAMENTO</t>
  </si>
  <si>
    <t>OBRA</t>
  </si>
  <si>
    <t>SERVIÇO / OPERAÇÃO</t>
  </si>
  <si>
    <t xml:space="preserve"> PERÍODO DE MEDIÇÃO</t>
  </si>
  <si>
    <t>INICIO</t>
  </si>
  <si>
    <t>TÉRMINO</t>
  </si>
  <si>
    <t>DESCRIÇÃO  DOS  SERVIÇOS</t>
  </si>
  <si>
    <t>PREÇO</t>
  </si>
  <si>
    <t>TOTAL</t>
  </si>
  <si>
    <t>DATA</t>
  </si>
  <si>
    <t>QUANTIDADE</t>
  </si>
  <si>
    <t>ITEM</t>
  </si>
  <si>
    <t>UNID.</t>
  </si>
  <si>
    <t>QUANT.</t>
  </si>
  <si>
    <t>ANTERIOR</t>
  </si>
  <si>
    <t>MEDIÇÃO</t>
  </si>
  <si>
    <t>VALOR</t>
  </si>
  <si>
    <t>%</t>
  </si>
  <si>
    <t>VALOR PAGO DO CONTRATO</t>
  </si>
  <si>
    <t>SALDO DO CONTRATO</t>
  </si>
  <si>
    <t>OBSERVAÇÕES</t>
  </si>
  <si>
    <t>CONSTRUTORA E INCORPORADORA J.A. RUSSI LTDA</t>
  </si>
  <si>
    <t>1° - TÉRREO (1652,97m²)</t>
  </si>
  <si>
    <t>RETENÇÃO DO VALOR DE 5%</t>
  </si>
  <si>
    <t>VB</t>
  </si>
  <si>
    <t xml:space="preserve">      Intermediária</t>
  </si>
  <si>
    <t>MIG SOLUÇÕES</t>
  </si>
  <si>
    <t>GÁS</t>
  </si>
  <si>
    <t>Rede Primária</t>
  </si>
  <si>
    <t>Rede Secundária</t>
  </si>
  <si>
    <t>PRIMÁRIA</t>
  </si>
  <si>
    <t>SECUNDÁRIA</t>
  </si>
  <si>
    <t>MEDIDORES</t>
  </si>
  <si>
    <t>UNITÁRIO</t>
  </si>
  <si>
    <t>Registro de Fecho Rápido</t>
  </si>
  <si>
    <t>Medidor de Gás</t>
  </si>
  <si>
    <t>UN</t>
  </si>
  <si>
    <t>REGISTROS</t>
  </si>
  <si>
    <t>TOTAL CONTRATO</t>
  </si>
  <si>
    <t>JOSSANDRA - 47 99235.5310</t>
  </si>
  <si>
    <t>ART</t>
  </si>
  <si>
    <t>ERMU</t>
  </si>
  <si>
    <t>LAUDO ESTANQUEIDADE</t>
  </si>
  <si>
    <t>HARMONY</t>
  </si>
  <si>
    <t>11° - TIPO 2 (500,97m²)</t>
  </si>
  <si>
    <t>12° - TIPO 3 (500,97m²)</t>
  </si>
  <si>
    <t>13° - TIPO 4 (500,97m²)</t>
  </si>
  <si>
    <t>14° - TIPO 5 (500,97m²)</t>
  </si>
  <si>
    <t>15° - TIPO 6 (500,97m²)</t>
  </si>
  <si>
    <t>16° - TIPO 7 (500,97m²)</t>
  </si>
  <si>
    <t>18° - TIPO 8 (500,97m²)</t>
  </si>
  <si>
    <t>19° - TIPO 9 (500,97m²)</t>
  </si>
  <si>
    <t>20° - TIPO 10 (500,97m²)</t>
  </si>
  <si>
    <t>10° TIPO 01 - DIF</t>
  </si>
  <si>
    <t>21° - TIPO 11 (500,97m²)</t>
  </si>
  <si>
    <t>22° - TIPO 12 (500,97m²)</t>
  </si>
  <si>
    <t>23° - TIPO 13 (500,97m²)</t>
  </si>
  <si>
    <t>24° - TIPO 14 (500,97m²)</t>
  </si>
  <si>
    <t>25° - TIPO 15 (500,97m²)</t>
  </si>
  <si>
    <t>26° - TIPO 16 (500,97m²)</t>
  </si>
  <si>
    <t>27° - TIPO 17 (500,97m²)</t>
  </si>
  <si>
    <t>28° - TIPO 18 (500,97m²)</t>
  </si>
  <si>
    <t>29° - TIPO 19 (500,97m²)</t>
  </si>
  <si>
    <t>30° - TIPO 20 (500,97m²)</t>
  </si>
  <si>
    <t>31° - TIPO 21 (500,97m²)</t>
  </si>
  <si>
    <t>32° - TIPO 22 (500,97m²)</t>
  </si>
  <si>
    <t>34° - TIPO 24 (500,97m²)</t>
  </si>
  <si>
    <t>33° - TIPO 23 (500,97m²)</t>
  </si>
  <si>
    <t>35° - TIPO 25 (483,42m²)</t>
  </si>
  <si>
    <t>36° - TIPO 26 (448,40m²)</t>
  </si>
  <si>
    <t>37° - TIPO 27 (413,38m²)</t>
  </si>
  <si>
    <t>39° TIPO 29</t>
  </si>
  <si>
    <t>40° TIPO 30</t>
  </si>
  <si>
    <t>41° TIPO 31</t>
  </si>
  <si>
    <t>42° TIPO 32</t>
  </si>
  <si>
    <t>43° TIPO 33</t>
  </si>
  <si>
    <t>44° TIPO 34</t>
  </si>
  <si>
    <t>45° TIPO 35</t>
  </si>
  <si>
    <t>46° TIPO 36</t>
  </si>
  <si>
    <t>47° TIPO 37</t>
  </si>
  <si>
    <t>48° TIPO 38</t>
  </si>
  <si>
    <t>49° TIPO 39</t>
  </si>
  <si>
    <t>50° TIPO 40</t>
  </si>
  <si>
    <t>51° TIPO 41</t>
  </si>
  <si>
    <t>52° TIPO 42</t>
  </si>
  <si>
    <t>53° TIPO 43</t>
  </si>
  <si>
    <t>54° TIPO 44</t>
  </si>
  <si>
    <t>55° TIPO 45</t>
  </si>
  <si>
    <t>56° TIPO 46</t>
  </si>
  <si>
    <t>57° TIPO 47</t>
  </si>
  <si>
    <t>58° TIPO 48</t>
  </si>
  <si>
    <t>59° TIPO 49</t>
  </si>
  <si>
    <t>38° - TIPO 28 (413,38m²)</t>
  </si>
  <si>
    <t xml:space="preserve">ITENS ADICIONAIS DE CONTRATO </t>
  </si>
  <si>
    <t>2 - ERMUS</t>
  </si>
  <si>
    <t>ART - DOS LAUDOS DE ESTANQUEIDADE</t>
  </si>
  <si>
    <t>LAUDE DE ESTANQUEIDADE</t>
  </si>
  <si>
    <t>TOTAL DO CONTRATO</t>
  </si>
  <si>
    <t>LAZER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</si>
</sst>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"/>
    <numFmt numFmtId="165" formatCode="_(* #,##0.00_);_(* \(#,##0.00\);_(* \-??_);_(@_)"/>
  </numFmts>
  <fonts count="14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8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1" fillId="0" borderId="0" applyFont="0" applyFill="0" applyBorder="0" applyAlignment="0" applyProtection="0"/>
    <xf numFmtId="0" fontId="1" fillId="0" borderId="37"/>
    <xf numFmtId="0" fontId="12" fillId="0" borderId="37"/>
    <xf numFmtId="44" fontId="12" fillId="0" borderId="37" applyFont="0" applyFill="0" applyBorder="0" applyAlignment="0" applyProtection="0"/>
    <xf numFmtId="9" fontId="13" fillId="0" borderId="0" applyFont="0" applyFill="0" applyBorder="0" applyAlignment="0" applyProtection="0"/>
  </cellStyleXfs>
  <cellXfs count="206">
    <xf numFmtId="0" fontId="0" fillId="0" borderId="0" xfId="0"/>
    <xf numFmtId="0" fontId="2" fillId="2" borderId="1" xfId="3" applyFont="1" applyFill="1" applyBorder="1"/>
    <xf numFmtId="0" fontId="2" fillId="2" borderId="2" xfId="3" applyFont="1" applyFill="1" applyBorder="1"/>
    <xf numFmtId="0" fontId="5" fillId="2" borderId="4" xfId="3" applyFont="1" applyFill="1" applyBorder="1" applyAlignment="1">
      <alignment horizontal="center"/>
    </xf>
    <xf numFmtId="0" fontId="5" fillId="2" borderId="45" xfId="3" applyFont="1" applyFill="1" applyBorder="1" applyAlignment="1">
      <alignment horizontal="center"/>
    </xf>
    <xf numFmtId="0" fontId="5" fillId="2" borderId="5" xfId="3" applyFont="1" applyFill="1" applyBorder="1" applyAlignment="1">
      <alignment horizontal="center"/>
    </xf>
    <xf numFmtId="0" fontId="2" fillId="0" borderId="37" xfId="3" applyFont="1"/>
    <xf numFmtId="0" fontId="3" fillId="0" borderId="37" xfId="3" applyFont="1"/>
    <xf numFmtId="0" fontId="2" fillId="2" borderId="10" xfId="3" applyFont="1" applyFill="1" applyBorder="1"/>
    <xf numFmtId="0" fontId="2" fillId="2" borderId="37" xfId="3" applyFont="1" applyFill="1"/>
    <xf numFmtId="0" fontId="2" fillId="2" borderId="6" xfId="3" applyFont="1" applyFill="1" applyBorder="1"/>
    <xf numFmtId="0" fontId="2" fillId="2" borderId="15" xfId="3" applyFont="1" applyFill="1" applyBorder="1"/>
    <xf numFmtId="0" fontId="2" fillId="2" borderId="40" xfId="3" applyFont="1" applyFill="1" applyBorder="1"/>
    <xf numFmtId="0" fontId="5" fillId="2" borderId="9" xfId="3" applyFont="1" applyFill="1" applyBorder="1" applyAlignment="1">
      <alignment horizontal="center"/>
    </xf>
    <xf numFmtId="0" fontId="2" fillId="2" borderId="13" xfId="3" applyFont="1" applyFill="1" applyBorder="1"/>
    <xf numFmtId="0" fontId="2" fillId="2" borderId="14" xfId="3" applyFont="1" applyFill="1" applyBorder="1"/>
    <xf numFmtId="0" fontId="2" fillId="0" borderId="25" xfId="3" applyFont="1" applyBorder="1" applyAlignment="1">
      <alignment horizontal="center"/>
    </xf>
    <xf numFmtId="0" fontId="2" fillId="0" borderId="9" xfId="3" applyFont="1" applyBorder="1" applyAlignment="1">
      <alignment horizontal="center"/>
    </xf>
    <xf numFmtId="0" fontId="5" fillId="2" borderId="4" xfId="3" applyFont="1" applyFill="1" applyBorder="1"/>
    <xf numFmtId="0" fontId="5" fillId="2" borderId="27" xfId="3" applyFont="1" applyFill="1" applyBorder="1"/>
    <xf numFmtId="14" fontId="2" fillId="0" borderId="30" xfId="3" applyNumberFormat="1" applyFont="1" applyBorder="1" applyAlignment="1">
      <alignment horizontal="center"/>
    </xf>
    <xf numFmtId="0" fontId="5" fillId="0" borderId="37" xfId="3" applyFont="1"/>
    <xf numFmtId="0" fontId="5" fillId="2" borderId="15" xfId="3" applyFont="1" applyFill="1" applyBorder="1" applyAlignment="1">
      <alignment horizontal="center"/>
    </xf>
    <xf numFmtId="0" fontId="5" fillId="2" borderId="38" xfId="3" applyFont="1" applyFill="1" applyBorder="1" applyAlignment="1">
      <alignment horizontal="center"/>
    </xf>
    <xf numFmtId="0" fontId="7" fillId="2" borderId="14" xfId="3" applyFont="1" applyFill="1" applyBorder="1"/>
    <xf numFmtId="0" fontId="5" fillId="2" borderId="14" xfId="3" applyFont="1" applyFill="1" applyBorder="1" applyAlignment="1">
      <alignment horizontal="center"/>
    </xf>
    <xf numFmtId="0" fontId="5" fillId="2" borderId="35" xfId="3" applyFont="1" applyFill="1" applyBorder="1"/>
    <xf numFmtId="0" fontId="5" fillId="2" borderId="15" xfId="3" applyFont="1" applyFill="1" applyBorder="1"/>
    <xf numFmtId="0" fontId="5" fillId="2" borderId="38" xfId="3" applyFont="1" applyFill="1" applyBorder="1"/>
    <xf numFmtId="0" fontId="5" fillId="0" borderId="6" xfId="3" applyFont="1" applyBorder="1" applyAlignment="1">
      <alignment horizontal="center"/>
    </xf>
    <xf numFmtId="0" fontId="5" fillId="0" borderId="12" xfId="3" applyFont="1" applyBorder="1" applyAlignment="1">
      <alignment horizontal="center"/>
    </xf>
    <xf numFmtId="0" fontId="5" fillId="4" borderId="12" xfId="3" applyFont="1" applyFill="1" applyBorder="1" applyAlignment="1">
      <alignment horizontal="center"/>
    </xf>
    <xf numFmtId="0" fontId="5" fillId="0" borderId="36" xfId="3" applyFont="1" applyBorder="1" applyAlignment="1">
      <alignment horizontal="center"/>
    </xf>
    <xf numFmtId="0" fontId="5" fillId="0" borderId="16" xfId="3" applyFont="1" applyBorder="1" applyAlignment="1">
      <alignment horizontal="center"/>
    </xf>
    <xf numFmtId="0" fontId="5" fillId="0" borderId="7" xfId="3" applyFont="1" applyBorder="1" applyAlignment="1">
      <alignment horizontal="center"/>
    </xf>
    <xf numFmtId="0" fontId="5" fillId="0" borderId="8" xfId="3" applyFont="1" applyBorder="1" applyAlignment="1">
      <alignment horizontal="center"/>
    </xf>
    <xf numFmtId="0" fontId="5" fillId="2" borderId="47" xfId="3" applyFont="1" applyFill="1" applyBorder="1" applyAlignment="1">
      <alignment horizontal="center"/>
    </xf>
    <xf numFmtId="0" fontId="5" fillId="2" borderId="48" xfId="3" applyFont="1" applyFill="1" applyBorder="1"/>
    <xf numFmtId="4" fontId="5" fillId="2" borderId="48" xfId="3" applyNumberFormat="1" applyFont="1" applyFill="1" applyBorder="1"/>
    <xf numFmtId="0" fontId="5" fillId="0" borderId="48" xfId="3" applyFont="1" applyBorder="1"/>
    <xf numFmtId="0" fontId="5" fillId="2" borderId="49" xfId="3" applyFont="1" applyFill="1" applyBorder="1"/>
    <xf numFmtId="0" fontId="2" fillId="0" borderId="25" xfId="3" applyFont="1" applyBorder="1" applyAlignment="1">
      <alignment horizontal="center" vertical="center"/>
    </xf>
    <xf numFmtId="0" fontId="5" fillId="0" borderId="44" xfId="3" applyFont="1" applyBorder="1" applyAlignment="1">
      <alignment horizontal="center"/>
    </xf>
    <xf numFmtId="165" fontId="5" fillId="6" borderId="46" xfId="3" applyNumberFormat="1" applyFont="1" applyFill="1" applyBorder="1" applyAlignment="1">
      <alignment horizontal="center" vertical="center"/>
    </xf>
    <xf numFmtId="4" fontId="2" fillId="0" borderId="46" xfId="3" applyNumberFormat="1" applyFont="1" applyBorder="1" applyAlignment="1">
      <alignment horizontal="center" vertical="center"/>
    </xf>
    <xf numFmtId="4" fontId="2" fillId="0" borderId="42" xfId="3" applyNumberFormat="1" applyFont="1" applyBorder="1" applyAlignment="1">
      <alignment horizontal="center" vertical="center"/>
    </xf>
    <xf numFmtId="14" fontId="2" fillId="0" borderId="39" xfId="3" applyNumberFormat="1" applyFont="1" applyBorder="1" applyAlignment="1">
      <alignment horizontal="center" vertical="center"/>
    </xf>
    <xf numFmtId="165" fontId="2" fillId="0" borderId="40" xfId="3" applyNumberFormat="1" applyFont="1" applyBorder="1" applyAlignment="1">
      <alignment horizontal="center" vertical="center"/>
    </xf>
    <xf numFmtId="9" fontId="2" fillId="0" borderId="39" xfId="3" applyNumberFormat="1" applyFont="1" applyBorder="1" applyAlignment="1">
      <alignment horizontal="center" vertical="center"/>
    </xf>
    <xf numFmtId="165" fontId="2" fillId="6" borderId="40" xfId="3" applyNumberFormat="1" applyFont="1" applyFill="1" applyBorder="1" applyAlignment="1">
      <alignment horizontal="center" vertical="center"/>
    </xf>
    <xf numFmtId="9" fontId="2" fillId="6" borderId="35" xfId="3" applyNumberFormat="1" applyFont="1" applyFill="1" applyBorder="1" applyAlignment="1">
      <alignment horizontal="center" vertical="center"/>
    </xf>
    <xf numFmtId="165" fontId="5" fillId="4" borderId="43" xfId="3" applyNumberFormat="1" applyFont="1" applyFill="1" applyBorder="1" applyAlignment="1">
      <alignment horizontal="center" vertical="center"/>
    </xf>
    <xf numFmtId="165" fontId="5" fillId="2" borderId="9" xfId="3" applyNumberFormat="1" applyFont="1" applyFill="1" applyBorder="1" applyAlignment="1">
      <alignment horizontal="left"/>
    </xf>
    <xf numFmtId="4" fontId="5" fillId="0" borderId="43" xfId="3" applyNumberFormat="1" applyFont="1" applyBorder="1" applyAlignment="1">
      <alignment horizontal="center" vertical="center"/>
    </xf>
    <xf numFmtId="165" fontId="2" fillId="4" borderId="40" xfId="3" applyNumberFormat="1" applyFont="1" applyFill="1" applyBorder="1" applyAlignment="1">
      <alignment horizontal="center" vertical="center"/>
    </xf>
    <xf numFmtId="9" fontId="2" fillId="4" borderId="41" xfId="3" applyNumberFormat="1" applyFont="1" applyFill="1" applyBorder="1" applyAlignment="1">
      <alignment horizontal="center" vertical="center"/>
    </xf>
    <xf numFmtId="165" fontId="5" fillId="2" borderId="42" xfId="3" applyNumberFormat="1" applyFont="1" applyFill="1" applyBorder="1" applyAlignment="1">
      <alignment horizontal="center" vertical="center"/>
    </xf>
    <xf numFmtId="0" fontId="2" fillId="0" borderId="33" xfId="3" applyFont="1" applyBorder="1" applyAlignment="1">
      <alignment horizontal="center"/>
    </xf>
    <xf numFmtId="4" fontId="2" fillId="0" borderId="43" xfId="3" applyNumberFormat="1" applyFont="1" applyBorder="1" applyAlignment="1">
      <alignment horizontal="center" vertical="center"/>
    </xf>
    <xf numFmtId="9" fontId="2" fillId="6" borderId="39" xfId="3" applyNumberFormat="1" applyFont="1" applyFill="1" applyBorder="1" applyAlignment="1">
      <alignment horizontal="center" vertical="center"/>
    </xf>
    <xf numFmtId="165" fontId="2" fillId="0" borderId="43" xfId="3" applyNumberFormat="1" applyFont="1" applyBorder="1" applyAlignment="1">
      <alignment horizontal="center" vertical="center"/>
    </xf>
    <xf numFmtId="165" fontId="5" fillId="0" borderId="46" xfId="3" applyNumberFormat="1" applyFont="1" applyBorder="1" applyAlignment="1">
      <alignment horizontal="center" vertical="center"/>
    </xf>
    <xf numFmtId="43" fontId="2" fillId="0" borderId="37" xfId="3" applyNumberFormat="1" applyFont="1"/>
    <xf numFmtId="0" fontId="5" fillId="2" borderId="48" xfId="3" applyFont="1" applyFill="1" applyBorder="1" applyAlignment="1">
      <alignment horizontal="center"/>
    </xf>
    <xf numFmtId="0" fontId="2" fillId="0" borderId="32" xfId="3" applyFont="1" applyBorder="1" applyAlignment="1">
      <alignment horizontal="left" vertical="center"/>
    </xf>
    <xf numFmtId="0" fontId="2" fillId="0" borderId="33" xfId="3" applyFont="1" applyBorder="1"/>
    <xf numFmtId="0" fontId="5" fillId="0" borderId="32" xfId="3" applyFont="1" applyBorder="1" applyAlignment="1">
      <alignment horizontal="left" vertical="center"/>
    </xf>
    <xf numFmtId="0" fontId="2" fillId="0" borderId="33" xfId="3" applyFont="1" applyBorder="1" applyAlignment="1">
      <alignment horizontal="left" vertical="center"/>
    </xf>
    <xf numFmtId="0" fontId="2" fillId="0" borderId="54" xfId="3" applyFont="1" applyBorder="1"/>
    <xf numFmtId="0" fontId="2" fillId="0" borderId="49" xfId="3" applyFont="1" applyBorder="1"/>
    <xf numFmtId="44" fontId="2" fillId="0" borderId="55" xfId="1" applyFont="1" applyBorder="1" applyAlignment="1">
      <alignment horizontal="center"/>
    </xf>
    <xf numFmtId="44" fontId="2" fillId="0" borderId="56" xfId="1" applyFont="1" applyBorder="1" applyAlignment="1">
      <alignment horizontal="center"/>
    </xf>
    <xf numFmtId="44" fontId="3" fillId="0" borderId="56" xfId="1" applyFont="1" applyBorder="1" applyAlignment="1">
      <alignment horizontal="center"/>
    </xf>
    <xf numFmtId="44" fontId="2" fillId="0" borderId="57" xfId="1" applyFont="1" applyBorder="1" applyAlignment="1">
      <alignment horizontal="center"/>
    </xf>
    <xf numFmtId="0" fontId="2" fillId="0" borderId="50" xfId="3" applyFont="1" applyBorder="1"/>
    <xf numFmtId="0" fontId="2" fillId="0" borderId="58" xfId="3" applyFont="1" applyBorder="1"/>
    <xf numFmtId="0" fontId="2" fillId="0" borderId="59" xfId="3" applyFont="1" applyBorder="1"/>
    <xf numFmtId="0" fontId="3" fillId="0" borderId="59" xfId="3" applyFont="1" applyBorder="1"/>
    <xf numFmtId="0" fontId="2" fillId="0" borderId="60" xfId="3" applyFont="1" applyBorder="1"/>
    <xf numFmtId="0" fontId="2" fillId="0" borderId="61" xfId="3" applyFont="1" applyBorder="1" applyAlignment="1">
      <alignment horizontal="center"/>
    </xf>
    <xf numFmtId="0" fontId="2" fillId="0" borderId="56" xfId="3" applyFont="1" applyBorder="1" applyAlignment="1">
      <alignment horizontal="center"/>
    </xf>
    <xf numFmtId="0" fontId="3" fillId="0" borderId="56" xfId="3" applyFont="1" applyBorder="1" applyAlignment="1">
      <alignment horizontal="center"/>
    </xf>
    <xf numFmtId="0" fontId="2" fillId="0" borderId="57" xfId="3" applyFont="1" applyBorder="1" applyAlignment="1">
      <alignment horizontal="center"/>
    </xf>
    <xf numFmtId="44" fontId="2" fillId="0" borderId="62" xfId="1" applyFont="1" applyBorder="1" applyAlignment="1">
      <alignment horizontal="center"/>
    </xf>
    <xf numFmtId="44" fontId="2" fillId="0" borderId="63" xfId="1" applyFont="1" applyBorder="1" applyAlignment="1">
      <alignment horizontal="center"/>
    </xf>
    <xf numFmtId="44" fontId="3" fillId="0" borderId="63" xfId="1" applyFont="1" applyBorder="1" applyAlignment="1">
      <alignment horizontal="center"/>
    </xf>
    <xf numFmtId="44" fontId="2" fillId="0" borderId="64" xfId="1" applyFont="1" applyBorder="1" applyAlignment="1">
      <alignment horizontal="center"/>
    </xf>
    <xf numFmtId="0" fontId="2" fillId="0" borderId="32" xfId="3" applyFont="1" applyBorder="1" applyAlignment="1">
      <alignment horizontal="left" vertical="center"/>
    </xf>
    <xf numFmtId="0" fontId="2" fillId="0" borderId="33" xfId="3" applyFont="1" applyBorder="1"/>
    <xf numFmtId="0" fontId="2" fillId="0" borderId="22" xfId="3" applyFont="1" applyBorder="1"/>
    <xf numFmtId="0" fontId="2" fillId="0" borderId="23" xfId="3" applyFont="1" applyBorder="1"/>
    <xf numFmtId="0" fontId="2" fillId="0" borderId="19" xfId="3" applyFont="1" applyBorder="1"/>
    <xf numFmtId="0" fontId="2" fillId="0" borderId="10" xfId="3" applyFont="1" applyBorder="1"/>
    <xf numFmtId="0" fontId="3" fillId="0" borderId="37" xfId="3" applyFont="1"/>
    <xf numFmtId="0" fontId="2" fillId="0" borderId="11" xfId="3" applyFont="1" applyBorder="1"/>
    <xf numFmtId="0" fontId="5" fillId="0" borderId="32" xfId="3" applyFont="1" applyBorder="1" applyAlignment="1">
      <alignment horizontal="left" vertical="center"/>
    </xf>
    <xf numFmtId="0" fontId="2" fillId="0" borderId="33" xfId="3" applyFont="1" applyBorder="1" applyAlignment="1">
      <alignment horizontal="left" vertical="center"/>
    </xf>
    <xf numFmtId="0" fontId="5" fillId="0" borderId="33" xfId="3" applyFont="1" applyBorder="1" applyAlignment="1">
      <alignment horizontal="left" vertical="center"/>
    </xf>
    <xf numFmtId="0" fontId="5" fillId="2" borderId="1" xfId="3" applyFont="1" applyFill="1" applyBorder="1" applyAlignment="1">
      <alignment horizontal="center" vertical="center"/>
    </xf>
    <xf numFmtId="0" fontId="2" fillId="0" borderId="2" xfId="3" applyFont="1" applyBorder="1"/>
    <xf numFmtId="0" fontId="2" fillId="0" borderId="3" xfId="3" applyFont="1" applyBorder="1"/>
    <xf numFmtId="0" fontId="2" fillId="0" borderId="13" xfId="3" applyFont="1" applyBorder="1"/>
    <xf numFmtId="0" fontId="2" fillId="0" borderId="14" xfId="3" applyFont="1" applyBorder="1"/>
    <xf numFmtId="0" fontId="2" fillId="0" borderId="35" xfId="3" applyFont="1" applyBorder="1"/>
    <xf numFmtId="49" fontId="6" fillId="0" borderId="7" xfId="3" applyNumberFormat="1" applyFont="1" applyBorder="1" applyAlignment="1">
      <alignment horizontal="center" vertical="center"/>
    </xf>
    <xf numFmtId="0" fontId="2" fillId="0" borderId="42" xfId="3" applyFont="1" applyBorder="1"/>
    <xf numFmtId="164" fontId="2" fillId="2" borderId="8" xfId="3" applyNumberFormat="1" applyFont="1" applyFill="1" applyBorder="1" applyAlignment="1">
      <alignment horizontal="center" vertical="center"/>
    </xf>
    <xf numFmtId="0" fontId="2" fillId="0" borderId="41" xfId="3" applyFont="1" applyBorder="1"/>
    <xf numFmtId="0" fontId="2" fillId="2" borderId="18" xfId="3" applyFont="1" applyFill="1" applyBorder="1" applyAlignment="1">
      <alignment horizontal="left"/>
    </xf>
    <xf numFmtId="0" fontId="8" fillId="2" borderId="10" xfId="3" applyFont="1" applyFill="1" applyBorder="1" applyAlignment="1">
      <alignment horizontal="center" vertical="center"/>
    </xf>
    <xf numFmtId="0" fontId="9" fillId="0" borderId="37" xfId="3" applyFont="1"/>
    <xf numFmtId="0" fontId="9" fillId="0" borderId="11" xfId="3" applyFont="1" applyBorder="1"/>
    <xf numFmtId="0" fontId="9" fillId="0" borderId="10" xfId="3" applyFont="1" applyBorder="1"/>
    <xf numFmtId="0" fontId="10" fillId="0" borderId="37" xfId="3" applyFont="1"/>
    <xf numFmtId="0" fontId="9" fillId="0" borderId="13" xfId="3" applyFont="1" applyBorder="1"/>
    <xf numFmtId="0" fontId="9" fillId="0" borderId="14" xfId="3" applyFont="1" applyBorder="1"/>
    <xf numFmtId="0" fontId="9" fillId="0" borderId="35" xfId="3" applyFont="1" applyBorder="1"/>
    <xf numFmtId="0" fontId="5" fillId="2" borderId="15" xfId="3" applyFont="1" applyFill="1" applyBorder="1" applyAlignment="1">
      <alignment horizontal="center" vertical="center" wrapText="1"/>
    </xf>
    <xf numFmtId="0" fontId="2" fillId="0" borderId="15" xfId="3" applyFont="1" applyBorder="1"/>
    <xf numFmtId="14" fontId="2" fillId="2" borderId="12" xfId="3" applyNumberFormat="1" applyFont="1" applyFill="1" applyBorder="1" applyAlignment="1">
      <alignment horizontal="center" vertical="center"/>
    </xf>
    <xf numFmtId="0" fontId="2" fillId="0" borderId="31" xfId="3" applyFont="1" applyBorder="1"/>
    <xf numFmtId="14" fontId="2" fillId="2" borderId="8" xfId="3" applyNumberFormat="1" applyFont="1" applyFill="1" applyBorder="1" applyAlignment="1">
      <alignment horizontal="center" vertical="center"/>
    </xf>
    <xf numFmtId="0" fontId="2" fillId="0" borderId="16" xfId="3" applyFont="1" applyBorder="1"/>
    <xf numFmtId="0" fontId="5" fillId="0" borderId="18" xfId="3" applyFont="1" applyBorder="1" applyAlignment="1">
      <alignment horizontal="center" vertical="center" wrapText="1"/>
    </xf>
    <xf numFmtId="0" fontId="2" fillId="0" borderId="7" xfId="3" applyFont="1" applyBorder="1"/>
    <xf numFmtId="0" fontId="5" fillId="4" borderId="32" xfId="3" applyFont="1" applyFill="1" applyBorder="1" applyAlignment="1">
      <alignment horizontal="center"/>
    </xf>
    <xf numFmtId="0" fontId="2" fillId="5" borderId="33" xfId="3" applyFont="1" applyFill="1" applyBorder="1"/>
    <xf numFmtId="0" fontId="5" fillId="0" borderId="32" xfId="3" applyFont="1" applyBorder="1" applyAlignment="1">
      <alignment horizontal="center" vertical="center"/>
    </xf>
    <xf numFmtId="0" fontId="2" fillId="0" borderId="34" xfId="3" applyFont="1" applyBorder="1"/>
    <xf numFmtId="0" fontId="2" fillId="0" borderId="18" xfId="3" applyFont="1" applyBorder="1" applyAlignment="1">
      <alignment horizontal="center" vertical="center"/>
    </xf>
    <xf numFmtId="0" fontId="4" fillId="3" borderId="20" xfId="3" applyFont="1" applyFill="1" applyBorder="1" applyAlignment="1">
      <alignment horizontal="center" vertical="center"/>
    </xf>
    <xf numFmtId="0" fontId="2" fillId="0" borderId="24" xfId="3" applyFont="1" applyBorder="1"/>
    <xf numFmtId="0" fontId="2" fillId="0" borderId="29" xfId="3" applyFont="1" applyBorder="1"/>
    <xf numFmtId="0" fontId="5" fillId="2" borderId="21" xfId="3" applyFont="1" applyFill="1" applyBorder="1" applyAlignment="1">
      <alignment horizontal="center" vertical="center"/>
    </xf>
    <xf numFmtId="44" fontId="2" fillId="0" borderId="51" xfId="3" applyNumberFormat="1" applyFont="1" applyBorder="1" applyAlignment="1">
      <alignment horizontal="center" vertical="center"/>
    </xf>
    <xf numFmtId="0" fontId="2" fillId="0" borderId="53" xfId="3" applyFont="1" applyBorder="1" applyAlignment="1">
      <alignment horizontal="center" vertical="center"/>
    </xf>
    <xf numFmtId="0" fontId="2" fillId="0" borderId="50" xfId="3" applyFont="1" applyBorder="1" applyAlignment="1">
      <alignment horizontal="center" vertical="center" wrapText="1"/>
    </xf>
    <xf numFmtId="0" fontId="2" fillId="0" borderId="52" xfId="3" applyFont="1" applyBorder="1" applyAlignment="1">
      <alignment horizontal="center" vertical="center" wrapText="1"/>
    </xf>
    <xf numFmtId="0" fontId="2" fillId="2" borderId="18" xfId="3" applyFont="1" applyFill="1" applyBorder="1" applyAlignment="1">
      <alignment horizontal="center" vertical="center"/>
    </xf>
    <xf numFmtId="0" fontId="5" fillId="2" borderId="26" xfId="3" applyFont="1" applyFill="1" applyBorder="1" applyAlignment="1">
      <alignment horizontal="center" vertical="center"/>
    </xf>
    <xf numFmtId="0" fontId="2" fillId="0" borderId="27" xfId="3" applyFont="1" applyBorder="1"/>
    <xf numFmtId="0" fontId="2" fillId="0" borderId="36" xfId="3" applyFont="1" applyBorder="1"/>
    <xf numFmtId="0" fontId="2" fillId="0" borderId="38" xfId="3" applyFont="1" applyBorder="1"/>
    <xf numFmtId="0" fontId="5" fillId="2" borderId="28" xfId="3" applyFont="1" applyFill="1" applyBorder="1" applyAlignment="1">
      <alignment horizontal="center" vertical="center" wrapText="1"/>
    </xf>
    <xf numFmtId="0" fontId="5" fillId="0" borderId="26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5" fillId="2" borderId="17" xfId="3" applyFont="1" applyFill="1" applyBorder="1" applyAlignment="1">
      <alignment horizontal="center" vertical="center"/>
    </xf>
    <xf numFmtId="0" fontId="2" fillId="0" borderId="44" xfId="3" applyFont="1" applyBorder="1"/>
    <xf numFmtId="0" fontId="2" fillId="0" borderId="6" xfId="3" applyFont="1" applyBorder="1" applyAlignment="1">
      <alignment horizontal="center" vertical="center"/>
    </xf>
    <xf numFmtId="0" fontId="2" fillId="0" borderId="65" xfId="3" applyFont="1" applyBorder="1" applyAlignment="1">
      <alignment horizontal="left" vertical="center"/>
    </xf>
    <xf numFmtId="0" fontId="2" fillId="0" borderId="7" xfId="3" applyFont="1" applyBorder="1" applyAlignment="1">
      <alignment horizontal="left" vertical="center"/>
    </xf>
    <xf numFmtId="0" fontId="2" fillId="0" borderId="7" xfId="3" applyFont="1" applyBorder="1" applyAlignment="1">
      <alignment horizontal="center"/>
    </xf>
    <xf numFmtId="165" fontId="2" fillId="0" borderId="31" xfId="3" applyNumberFormat="1" applyFont="1" applyBorder="1" applyAlignment="1">
      <alignment horizontal="center" vertical="center"/>
    </xf>
    <xf numFmtId="4" fontId="2" fillId="0" borderId="31" xfId="3" applyNumberFormat="1" applyFont="1" applyBorder="1" applyAlignment="1">
      <alignment horizontal="center" vertical="center"/>
    </xf>
    <xf numFmtId="14" fontId="2" fillId="0" borderId="36" xfId="3" applyNumberFormat="1" applyFont="1" applyBorder="1" applyAlignment="1">
      <alignment horizontal="center" vertical="center"/>
    </xf>
    <xf numFmtId="165" fontId="2" fillId="0" borderId="15" xfId="3" applyNumberFormat="1" applyFont="1" applyBorder="1" applyAlignment="1">
      <alignment horizontal="center" vertical="center"/>
    </xf>
    <xf numFmtId="9" fontId="2" fillId="6" borderId="36" xfId="3" applyNumberFormat="1" applyFont="1" applyFill="1" applyBorder="1" applyAlignment="1">
      <alignment horizontal="center" vertical="center"/>
    </xf>
    <xf numFmtId="165" fontId="2" fillId="4" borderId="15" xfId="3" applyNumberFormat="1" applyFont="1" applyFill="1" applyBorder="1" applyAlignment="1">
      <alignment horizontal="center" vertical="center"/>
    </xf>
    <xf numFmtId="9" fontId="2" fillId="4" borderId="16" xfId="3" applyNumberFormat="1" applyFont="1" applyFill="1" applyBorder="1" applyAlignment="1">
      <alignment horizontal="center" vertical="center"/>
    </xf>
    <xf numFmtId="165" fontId="2" fillId="6" borderId="15" xfId="3" applyNumberFormat="1" applyFont="1" applyFill="1" applyBorder="1" applyAlignment="1">
      <alignment horizontal="center" vertical="center"/>
    </xf>
    <xf numFmtId="9" fontId="2" fillId="6" borderId="11" xfId="3" applyNumberFormat="1" applyFont="1" applyFill="1" applyBorder="1" applyAlignment="1">
      <alignment horizontal="center" vertical="center"/>
    </xf>
    <xf numFmtId="165" fontId="5" fillId="2" borderId="38" xfId="3" applyNumberFormat="1" applyFont="1" applyFill="1" applyBorder="1" applyAlignment="1">
      <alignment horizontal="center" vertical="center"/>
    </xf>
    <xf numFmtId="165" fontId="5" fillId="4" borderId="31" xfId="3" applyNumberFormat="1" applyFont="1" applyFill="1" applyBorder="1" applyAlignment="1">
      <alignment horizontal="center" vertical="center"/>
    </xf>
    <xf numFmtId="165" fontId="5" fillId="2" borderId="8" xfId="3" applyNumberFormat="1" applyFont="1" applyFill="1" applyBorder="1" applyAlignment="1">
      <alignment horizontal="left"/>
    </xf>
    <xf numFmtId="0" fontId="5" fillId="0" borderId="46" xfId="3" applyFont="1" applyBorder="1" applyAlignment="1">
      <alignment horizontal="right" vertical="center"/>
    </xf>
    <xf numFmtId="165" fontId="5" fillId="0" borderId="46" xfId="3" applyNumberFormat="1" applyFont="1" applyBorder="1" applyAlignment="1">
      <alignment horizontal="center" vertical="center"/>
    </xf>
    <xf numFmtId="0" fontId="5" fillId="0" borderId="46" xfId="3" applyFont="1" applyBorder="1" applyAlignment="1">
      <alignment horizontal="center" vertical="center"/>
    </xf>
    <xf numFmtId="165" fontId="5" fillId="0" borderId="46" xfId="3" applyNumberFormat="1" applyFont="1" applyBorder="1" applyAlignment="1">
      <alignment vertical="center"/>
    </xf>
    <xf numFmtId="165" fontId="5" fillId="0" borderId="46" xfId="3" applyNumberFormat="1" applyFont="1" applyBorder="1" applyAlignment="1">
      <alignment horizontal="right"/>
    </xf>
    <xf numFmtId="0" fontId="5" fillId="0" borderId="46" xfId="3" applyFont="1" applyBorder="1"/>
    <xf numFmtId="0" fontId="5" fillId="0" borderId="46" xfId="3" applyFont="1" applyBorder="1" applyAlignment="1">
      <alignment vertical="center"/>
    </xf>
    <xf numFmtId="165" fontId="2" fillId="2" borderId="46" xfId="3" applyNumberFormat="1" applyFont="1" applyFill="1" applyBorder="1"/>
    <xf numFmtId="165" fontId="5" fillId="2" borderId="46" xfId="3" applyNumberFormat="1" applyFont="1" applyFill="1" applyBorder="1"/>
    <xf numFmtId="165" fontId="5" fillId="2" borderId="46" xfId="3" applyNumberFormat="1" applyFont="1" applyFill="1" applyBorder="1" applyAlignment="1">
      <alignment horizontal="right" vertical="center"/>
    </xf>
    <xf numFmtId="165" fontId="5" fillId="0" borderId="46" xfId="3" applyNumberFormat="1" applyFont="1" applyBorder="1"/>
    <xf numFmtId="165" fontId="7" fillId="0" borderId="46" xfId="3" applyNumberFormat="1" applyFont="1" applyBorder="1"/>
    <xf numFmtId="165" fontId="2" fillId="2" borderId="46" xfId="3" applyNumberFormat="1" applyFont="1" applyFill="1" applyBorder="1" applyAlignment="1">
      <alignment horizontal="center" vertical="center"/>
    </xf>
    <xf numFmtId="0" fontId="5" fillId="0" borderId="46" xfId="3" applyFont="1" applyBorder="1" applyAlignment="1">
      <alignment horizontal="center" vertical="center"/>
    </xf>
    <xf numFmtId="0" fontId="2" fillId="0" borderId="46" xfId="3" applyFont="1" applyBorder="1" applyAlignment="1">
      <alignment horizontal="center" vertical="top"/>
    </xf>
    <xf numFmtId="0" fontId="5" fillId="0" borderId="46" xfId="3" applyFont="1" applyBorder="1" applyAlignment="1">
      <alignment horizontal="center"/>
    </xf>
    <xf numFmtId="0" fontId="2" fillId="0" borderId="46" xfId="3" applyFont="1" applyBorder="1"/>
    <xf numFmtId="0" fontId="2" fillId="0" borderId="46" xfId="3" applyFont="1" applyBorder="1" applyAlignment="1">
      <alignment horizontal="center" vertical="center" wrapText="1"/>
    </xf>
    <xf numFmtId="0" fontId="3" fillId="0" borderId="46" xfId="3" applyFont="1" applyBorder="1"/>
    <xf numFmtId="0" fontId="5" fillId="0" borderId="66" xfId="3" applyFont="1" applyBorder="1" applyAlignment="1">
      <alignment horizontal="right" vertical="center"/>
    </xf>
    <xf numFmtId="0" fontId="5" fillId="0" borderId="67" xfId="3" applyFont="1" applyBorder="1" applyAlignment="1">
      <alignment horizontal="right" vertical="center"/>
    </xf>
    <xf numFmtId="165" fontId="5" fillId="0" borderId="67" xfId="3" applyNumberFormat="1" applyFont="1" applyBorder="1" applyAlignment="1">
      <alignment horizontal="center" vertical="center"/>
    </xf>
    <xf numFmtId="0" fontId="5" fillId="0" borderId="67" xfId="3" applyFont="1" applyBorder="1" applyAlignment="1">
      <alignment horizontal="center" vertical="center"/>
    </xf>
    <xf numFmtId="165" fontId="5" fillId="0" borderId="67" xfId="3" applyNumberFormat="1" applyFont="1" applyBorder="1" applyAlignment="1">
      <alignment vertical="center"/>
    </xf>
    <xf numFmtId="0" fontId="5" fillId="0" borderId="67" xfId="3" applyFont="1" applyBorder="1"/>
    <xf numFmtId="0" fontId="5" fillId="0" borderId="67" xfId="3" applyFont="1" applyBorder="1" applyAlignment="1">
      <alignment vertical="center"/>
    </xf>
    <xf numFmtId="165" fontId="2" fillId="2" borderId="67" xfId="3" applyNumberFormat="1" applyFont="1" applyFill="1" applyBorder="1"/>
    <xf numFmtId="165" fontId="5" fillId="2" borderId="67" xfId="3" applyNumberFormat="1" applyFont="1" applyFill="1" applyBorder="1"/>
    <xf numFmtId="165" fontId="2" fillId="2" borderId="68" xfId="3" applyNumberFormat="1" applyFont="1" applyFill="1" applyBorder="1"/>
    <xf numFmtId="0" fontId="5" fillId="0" borderId="69" xfId="3" applyFont="1" applyBorder="1" applyAlignment="1">
      <alignment horizontal="right" vertical="center"/>
    </xf>
    <xf numFmtId="165" fontId="2" fillId="2" borderId="70" xfId="3" applyNumberFormat="1" applyFont="1" applyFill="1" applyBorder="1" applyAlignment="1">
      <alignment horizontal="center" vertical="center"/>
    </xf>
    <xf numFmtId="165" fontId="2" fillId="2" borderId="70" xfId="3" applyNumberFormat="1" applyFont="1" applyFill="1" applyBorder="1"/>
    <xf numFmtId="0" fontId="5" fillId="0" borderId="69" xfId="3" applyFont="1" applyBorder="1" applyAlignment="1">
      <alignment horizontal="center" vertical="center"/>
    </xf>
    <xf numFmtId="0" fontId="2" fillId="0" borderId="69" xfId="3" applyFont="1" applyBorder="1" applyAlignment="1">
      <alignment horizontal="center" vertical="top"/>
    </xf>
    <xf numFmtId="0" fontId="2" fillId="0" borderId="70" xfId="3" applyFont="1" applyBorder="1"/>
    <xf numFmtId="0" fontId="2" fillId="0" borderId="71" xfId="3" applyFont="1" applyBorder="1" applyAlignment="1">
      <alignment horizontal="center" vertical="top"/>
    </xf>
    <xf numFmtId="0" fontId="2" fillId="0" borderId="72" xfId="3" applyFont="1" applyBorder="1" applyAlignment="1">
      <alignment horizontal="center" vertical="top"/>
    </xf>
    <xf numFmtId="0" fontId="2" fillId="0" borderId="72" xfId="3" applyFont="1" applyBorder="1"/>
    <xf numFmtId="0" fontId="2" fillId="0" borderId="73" xfId="3" applyFont="1" applyBorder="1"/>
    <xf numFmtId="9" fontId="5" fillId="0" borderId="46" xfId="5" applyFont="1" applyBorder="1" applyAlignment="1">
      <alignment horizontal="left"/>
    </xf>
    <xf numFmtId="9" fontId="5" fillId="0" borderId="46" xfId="5" applyFont="1" applyBorder="1" applyAlignment="1">
      <alignment horizontal="right"/>
    </xf>
    <xf numFmtId="9" fontId="5" fillId="0" borderId="67" xfId="5" applyFont="1" applyBorder="1" applyAlignment="1">
      <alignment horizontal="right"/>
    </xf>
  </cellXfs>
  <cellStyles count="6">
    <cellStyle name="Moeda" xfId="1" builtinId="4"/>
    <cellStyle name="Moeda 2" xfId="4" xr:uid="{10F7C99A-3261-4E5B-909A-C84889EB1DBE}"/>
    <cellStyle name="Normal" xfId="0" builtinId="0"/>
    <cellStyle name="Normal 2" xfId="2" xr:uid="{1CCCDFE6-F782-4D9A-9BCE-45481E75A074}"/>
    <cellStyle name="Normal 3" xfId="3" xr:uid="{6A069EC9-BDA0-47AD-AC05-C1D79913064D}"/>
    <cellStyle name="Porcentagem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47625</xdr:colOff>
      <xdr:row>3</xdr:row>
      <xdr:rowOff>57150</xdr:rowOff>
    </xdr:from>
    <xdr:ext cx="123825" cy="8572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E541ACF2-F308-4A18-92AD-2F48B21A97E7}"/>
            </a:ext>
          </a:extLst>
        </xdr:cNvPr>
        <xdr:cNvSpPr/>
      </xdr:nvSpPr>
      <xdr:spPr>
        <a:xfrm>
          <a:off x="10319385" y="628650"/>
          <a:ext cx="123825" cy="85725"/>
        </a:xfrm>
        <a:prstGeom prst="rect">
          <a:avLst/>
        </a:prstGeom>
        <a:solidFill>
          <a:srgbClr val="FFFFFF"/>
        </a:solidFill>
        <a:ln w="9525" cap="sq" cmpd="sng">
          <a:solidFill>
            <a:srgbClr val="000000"/>
          </a:solidFill>
          <a:prstDash val="solid"/>
          <a:miter lim="8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47625</xdr:colOff>
      <xdr:row>2</xdr:row>
      <xdr:rowOff>55626</xdr:rowOff>
    </xdr:from>
    <xdr:ext cx="123825" cy="857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B4A81219-7ECA-4F36-A4AD-F144560E7B28}"/>
            </a:ext>
          </a:extLst>
        </xdr:cNvPr>
        <xdr:cNvSpPr/>
      </xdr:nvSpPr>
      <xdr:spPr>
        <a:xfrm>
          <a:off x="10319385" y="436626"/>
          <a:ext cx="123825" cy="85725"/>
        </a:xfrm>
        <a:prstGeom prst="rect">
          <a:avLst/>
        </a:prstGeom>
        <a:solidFill>
          <a:srgbClr val="FFFFFF"/>
        </a:solidFill>
        <a:ln w="9525" cap="sq" cmpd="sng">
          <a:solidFill>
            <a:srgbClr val="000000"/>
          </a:solidFill>
          <a:prstDash val="solid"/>
          <a:miter lim="8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47625</xdr:colOff>
      <xdr:row>1</xdr:row>
      <xdr:rowOff>49530</xdr:rowOff>
    </xdr:from>
    <xdr:ext cx="123825" cy="85725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7A58FBAC-CA33-4BD4-B69B-C324EC9D4F64}"/>
            </a:ext>
          </a:extLst>
        </xdr:cNvPr>
        <xdr:cNvSpPr/>
      </xdr:nvSpPr>
      <xdr:spPr>
        <a:xfrm>
          <a:off x="10319385" y="240030"/>
          <a:ext cx="123825" cy="85725"/>
        </a:xfrm>
        <a:prstGeom prst="rect">
          <a:avLst/>
        </a:prstGeom>
        <a:solidFill>
          <a:srgbClr val="FFFFFF"/>
        </a:solidFill>
        <a:ln w="9525" cap="sq" cmpd="sng">
          <a:solidFill>
            <a:srgbClr val="000000"/>
          </a:solidFill>
          <a:prstDash val="solid"/>
          <a:miter lim="8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53788</xdr:colOff>
      <xdr:row>1</xdr:row>
      <xdr:rowOff>53788</xdr:rowOff>
    </xdr:from>
    <xdr:ext cx="123825" cy="85725"/>
    <xdr:sp macro="" textlink="">
      <xdr:nvSpPr>
        <xdr:cNvPr id="8" name="Shape 4">
          <a:extLst>
            <a:ext uri="{FF2B5EF4-FFF2-40B4-BE49-F238E27FC236}">
              <a16:creationId xmlns:a16="http://schemas.microsoft.com/office/drawing/2014/main" id="{E11DA9EB-9561-474A-B932-71114A6170FB}"/>
            </a:ext>
          </a:extLst>
        </xdr:cNvPr>
        <xdr:cNvSpPr/>
      </xdr:nvSpPr>
      <xdr:spPr>
        <a:xfrm>
          <a:off x="10309412" y="242047"/>
          <a:ext cx="123825" cy="85725"/>
        </a:xfrm>
        <a:prstGeom prst="rect">
          <a:avLst/>
        </a:prstGeom>
        <a:solidFill>
          <a:schemeClr val="tx1"/>
        </a:solidFill>
        <a:ln w="9525" cap="sq" cmpd="sng">
          <a:solidFill>
            <a:srgbClr val="000000"/>
          </a:solidFill>
          <a:prstDash val="solid"/>
          <a:miter lim="8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D242B-7538-436A-A987-7D8B09F2257B}">
  <sheetPr>
    <outlinePr summaryBelow="0" summaryRight="0"/>
    <pageSetUpPr fitToPage="1"/>
  </sheetPr>
  <dimension ref="A1:X343"/>
  <sheetViews>
    <sheetView tabSelected="1" zoomScaleNormal="100" workbookViewId="0">
      <pane ySplit="11" topLeftCell="A323" activePane="bottomLeft" state="frozen"/>
      <selection pane="bottomLeft" activeCell="F329" sqref="F329"/>
    </sheetView>
  </sheetViews>
  <sheetFormatPr defaultColWidth="17.33203125" defaultRowHeight="15" customHeight="1" outlineLevelRow="1" x14ac:dyDescent="0.3"/>
  <cols>
    <col min="1" max="1" width="7.44140625" style="7" customWidth="1"/>
    <col min="2" max="2" width="25.44140625" style="7" customWidth="1"/>
    <col min="3" max="3" width="18.77734375" style="7" customWidth="1"/>
    <col min="4" max="4" width="5.6640625" style="7" customWidth="1"/>
    <col min="5" max="5" width="11.6640625" style="7" customWidth="1"/>
    <col min="6" max="6" width="15.5546875" style="7" bestFit="1" customWidth="1"/>
    <col min="7" max="7" width="12.33203125" style="7" bestFit="1" customWidth="1"/>
    <col min="8" max="8" width="11.5546875" style="7" customWidth="1"/>
    <col min="9" max="9" width="8.109375" style="7" customWidth="1"/>
    <col min="10" max="10" width="5.6640625" style="7" customWidth="1"/>
    <col min="11" max="11" width="10.109375" style="7" bestFit="1" customWidth="1"/>
    <col min="12" max="12" width="5.6640625" style="7" customWidth="1"/>
    <col min="13" max="13" width="8.109375" style="7" customWidth="1"/>
    <col min="14" max="14" width="5.6640625" style="7" customWidth="1"/>
    <col min="15" max="15" width="16.5546875" style="7" customWidth="1"/>
    <col min="16" max="16" width="14.44140625" style="7" customWidth="1"/>
    <col min="17" max="17" width="15.5546875" style="7" customWidth="1"/>
    <col min="18" max="18" width="2.109375" style="7" customWidth="1"/>
    <col min="19" max="19" width="24.88671875" style="7" bestFit="1" customWidth="1"/>
    <col min="20" max="20" width="13.5546875" style="7" bestFit="1" customWidth="1"/>
    <col min="21" max="21" width="11.33203125" style="7" bestFit="1" customWidth="1"/>
    <col min="22" max="22" width="12.33203125" style="7" bestFit="1" customWidth="1"/>
    <col min="23" max="24" width="11.44140625" style="7" customWidth="1"/>
    <col min="25" max="16384" width="17.33203125" style="7"/>
  </cols>
  <sheetData>
    <row r="1" spans="1:24" ht="15" customHeight="1" thickBot="1" x14ac:dyDescent="0.35">
      <c r="A1" s="1"/>
      <c r="B1" s="2"/>
      <c r="C1" s="98" t="s">
        <v>0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100"/>
      <c r="O1" s="3" t="s">
        <v>1</v>
      </c>
      <c r="P1" s="4" t="s">
        <v>2</v>
      </c>
      <c r="Q1" s="5" t="s">
        <v>3</v>
      </c>
      <c r="R1" s="6"/>
      <c r="S1" s="74"/>
      <c r="T1" s="74" t="s">
        <v>16</v>
      </c>
      <c r="U1" s="75" t="s">
        <v>18</v>
      </c>
      <c r="V1" s="69" t="s">
        <v>41</v>
      </c>
      <c r="W1" s="6"/>
      <c r="X1" s="6"/>
    </row>
    <row r="2" spans="1:24" ht="15" customHeight="1" x14ac:dyDescent="0.3">
      <c r="A2" s="8"/>
      <c r="B2" s="9"/>
      <c r="C2" s="101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3"/>
      <c r="O2" s="10" t="s">
        <v>4</v>
      </c>
      <c r="P2" s="104"/>
      <c r="Q2" s="106">
        <v>1</v>
      </c>
      <c r="R2" s="6"/>
      <c r="S2" s="68" t="s">
        <v>38</v>
      </c>
      <c r="T2" s="83">
        <f>5333*0.89</f>
        <v>4746.37</v>
      </c>
      <c r="U2" s="79">
        <v>60</v>
      </c>
      <c r="V2" s="70">
        <f>T2/60</f>
        <v>79.106166666666667</v>
      </c>
      <c r="W2" s="6"/>
      <c r="X2" s="6"/>
    </row>
    <row r="3" spans="1:24" ht="15" customHeight="1" x14ac:dyDescent="0.3">
      <c r="A3" s="8"/>
      <c r="B3" s="9"/>
      <c r="C3" s="108" t="s">
        <v>5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  <c r="O3" s="11" t="s">
        <v>33</v>
      </c>
      <c r="P3" s="105"/>
      <c r="Q3" s="107"/>
      <c r="R3" s="6"/>
      <c r="S3" s="76" t="s">
        <v>39</v>
      </c>
      <c r="T3" s="84">
        <f>61500*0.89</f>
        <v>54735</v>
      </c>
      <c r="U3" s="80">
        <v>51</v>
      </c>
      <c r="V3" s="71">
        <f t="shared" ref="V3:V5" si="0">T3/U3</f>
        <v>1073.2352941176471</v>
      </c>
      <c r="W3" s="6"/>
      <c r="X3" s="6"/>
    </row>
    <row r="4" spans="1:24" ht="15" customHeight="1" x14ac:dyDescent="0.3">
      <c r="A4" s="8"/>
      <c r="B4" s="9"/>
      <c r="C4" s="109" t="s">
        <v>34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1"/>
      <c r="O4" s="12" t="s">
        <v>6</v>
      </c>
      <c r="P4" s="13" t="s">
        <v>7</v>
      </c>
      <c r="Q4" s="13" t="s">
        <v>8</v>
      </c>
      <c r="R4" s="6"/>
      <c r="S4" s="77" t="s">
        <v>45</v>
      </c>
      <c r="T4" s="85">
        <f>4347*0.89</f>
        <v>3868.83</v>
      </c>
      <c r="U4" s="81">
        <f>(49*4)+24</f>
        <v>220</v>
      </c>
      <c r="V4" s="72">
        <f t="shared" si="0"/>
        <v>17.585590909090907</v>
      </c>
      <c r="W4" s="6"/>
      <c r="X4" s="6"/>
    </row>
    <row r="5" spans="1:24" ht="15" customHeight="1" x14ac:dyDescent="0.3">
      <c r="A5" s="8"/>
      <c r="B5" s="9"/>
      <c r="C5" s="112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1"/>
      <c r="O5" s="117" t="s">
        <v>9</v>
      </c>
      <c r="P5" s="119"/>
      <c r="Q5" s="121"/>
      <c r="R5" s="6"/>
      <c r="S5" s="76" t="s">
        <v>40</v>
      </c>
      <c r="T5" s="84">
        <v>5320</v>
      </c>
      <c r="U5" s="80">
        <f>90+24</f>
        <v>114</v>
      </c>
      <c r="V5" s="71">
        <f t="shared" si="0"/>
        <v>46.666666666666664</v>
      </c>
      <c r="W5" s="6"/>
      <c r="X5" s="6"/>
    </row>
    <row r="6" spans="1:24" ht="15" customHeight="1" thickBot="1" x14ac:dyDescent="0.35">
      <c r="A6" s="14"/>
      <c r="B6" s="15"/>
      <c r="C6" s="114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6"/>
      <c r="O6" s="118"/>
      <c r="P6" s="120"/>
      <c r="Q6" s="122"/>
      <c r="R6" s="6"/>
      <c r="S6" s="76" t="s">
        <v>49</v>
      </c>
      <c r="T6" s="84">
        <f>1000*0.89</f>
        <v>890</v>
      </c>
      <c r="U6" s="80">
        <v>2</v>
      </c>
      <c r="V6" s="71">
        <f>T6/U6</f>
        <v>445</v>
      </c>
      <c r="W6" s="6"/>
      <c r="X6" s="6"/>
    </row>
    <row r="7" spans="1:24" ht="15" customHeight="1" x14ac:dyDescent="0.3">
      <c r="A7" s="146" t="s">
        <v>10</v>
      </c>
      <c r="B7" s="147"/>
      <c r="C7" s="129" t="s">
        <v>47</v>
      </c>
      <c r="D7" s="90"/>
      <c r="E7" s="90"/>
      <c r="F7" s="90"/>
      <c r="G7" s="90"/>
      <c r="H7" s="90"/>
      <c r="I7" s="90"/>
      <c r="J7" s="90"/>
      <c r="K7" s="90"/>
      <c r="L7" s="90"/>
      <c r="M7" s="90"/>
      <c r="N7" s="91"/>
      <c r="O7" s="130" t="s">
        <v>51</v>
      </c>
      <c r="P7" s="133" t="s">
        <v>11</v>
      </c>
      <c r="Q7" s="89"/>
      <c r="R7" s="6"/>
      <c r="S7" s="76" t="s">
        <v>48</v>
      </c>
      <c r="T7" s="84">
        <f>10000*0.89</f>
        <v>8900</v>
      </c>
      <c r="U7" s="80">
        <v>5</v>
      </c>
      <c r="V7" s="71">
        <f>T7/U7</f>
        <v>1780</v>
      </c>
      <c r="W7" s="6"/>
      <c r="X7" s="6"/>
    </row>
    <row r="8" spans="1:24" ht="15" customHeight="1" thickBot="1" x14ac:dyDescent="0.35">
      <c r="A8" s="138" t="s">
        <v>35</v>
      </c>
      <c r="B8" s="90"/>
      <c r="C8" s="92"/>
      <c r="D8" s="93"/>
      <c r="E8" s="93"/>
      <c r="F8" s="93"/>
      <c r="G8" s="93"/>
      <c r="H8" s="93"/>
      <c r="I8" s="93"/>
      <c r="J8" s="93"/>
      <c r="K8" s="93"/>
      <c r="L8" s="93"/>
      <c r="M8" s="93"/>
      <c r="N8" s="94"/>
      <c r="O8" s="131"/>
      <c r="P8" s="16" t="s">
        <v>12</v>
      </c>
      <c r="Q8" s="17" t="s">
        <v>13</v>
      </c>
      <c r="R8" s="6"/>
      <c r="S8" s="78" t="s">
        <v>50</v>
      </c>
      <c r="T8" s="86">
        <f>(7500*0.89)-135.2</f>
        <v>6539.8</v>
      </c>
      <c r="U8" s="82">
        <v>5</v>
      </c>
      <c r="V8" s="73">
        <f>T8/U8</f>
        <v>1307.96</v>
      </c>
      <c r="W8" s="6"/>
      <c r="X8" s="6"/>
    </row>
    <row r="9" spans="1:24" ht="13.5" customHeight="1" thickBot="1" x14ac:dyDescent="0.35">
      <c r="A9" s="18"/>
      <c r="B9" s="139" t="s">
        <v>14</v>
      </c>
      <c r="C9" s="140"/>
      <c r="D9" s="19"/>
      <c r="E9" s="19"/>
      <c r="F9" s="143" t="s">
        <v>15</v>
      </c>
      <c r="G9" s="143" t="s">
        <v>16</v>
      </c>
      <c r="H9" s="144" t="s">
        <v>17</v>
      </c>
      <c r="I9" s="145" t="s">
        <v>18</v>
      </c>
      <c r="J9" s="99"/>
      <c r="K9" s="99"/>
      <c r="L9" s="99"/>
      <c r="M9" s="99"/>
      <c r="N9" s="100"/>
      <c r="O9" s="132"/>
      <c r="P9" s="20"/>
      <c r="Q9" s="20"/>
      <c r="R9" s="21"/>
      <c r="S9" s="21"/>
      <c r="T9" s="21"/>
      <c r="U9" s="21"/>
      <c r="V9" s="21"/>
      <c r="W9" s="21"/>
      <c r="X9" s="21"/>
    </row>
    <row r="10" spans="1:24" ht="13.8" x14ac:dyDescent="0.3">
      <c r="A10" s="22" t="s">
        <v>19</v>
      </c>
      <c r="B10" s="141"/>
      <c r="C10" s="142"/>
      <c r="D10" s="23" t="s">
        <v>20</v>
      </c>
      <c r="E10" s="23" t="s">
        <v>21</v>
      </c>
      <c r="F10" s="120"/>
      <c r="G10" s="120"/>
      <c r="H10" s="141"/>
      <c r="I10" s="123" t="s">
        <v>22</v>
      </c>
      <c r="J10" s="124"/>
      <c r="K10" s="125" t="s">
        <v>23</v>
      </c>
      <c r="L10" s="126"/>
      <c r="M10" s="127" t="s">
        <v>16</v>
      </c>
      <c r="N10" s="128"/>
      <c r="O10" s="24"/>
      <c r="P10" s="25" t="s">
        <v>24</v>
      </c>
      <c r="Q10" s="26"/>
      <c r="R10" s="21"/>
      <c r="S10" s="136" t="s">
        <v>46</v>
      </c>
      <c r="T10" s="134">
        <f>SUM(T2:T9)</f>
        <v>85000.000000000015</v>
      </c>
      <c r="U10" s="21"/>
      <c r="V10" s="21"/>
      <c r="W10" s="21"/>
      <c r="X10" s="21"/>
    </row>
    <row r="11" spans="1:24" ht="14.4" thickBot="1" x14ac:dyDescent="0.35">
      <c r="A11" s="27"/>
      <c r="B11" s="141"/>
      <c r="C11" s="142"/>
      <c r="D11" s="28"/>
      <c r="E11" s="28"/>
      <c r="F11" s="120"/>
      <c r="G11" s="120"/>
      <c r="H11" s="141"/>
      <c r="I11" s="29" t="s">
        <v>21</v>
      </c>
      <c r="J11" s="30" t="s">
        <v>25</v>
      </c>
      <c r="K11" s="31" t="s">
        <v>21</v>
      </c>
      <c r="L11" s="31" t="s">
        <v>25</v>
      </c>
      <c r="M11" s="32" t="s">
        <v>21</v>
      </c>
      <c r="N11" s="33" t="s">
        <v>25</v>
      </c>
      <c r="O11" s="34" t="s">
        <v>22</v>
      </c>
      <c r="P11" s="31" t="s">
        <v>23</v>
      </c>
      <c r="Q11" s="35" t="s">
        <v>16</v>
      </c>
      <c r="R11" s="21"/>
      <c r="S11" s="137"/>
      <c r="T11" s="135"/>
      <c r="U11" s="21"/>
      <c r="V11" s="21"/>
      <c r="W11" s="21"/>
      <c r="X11" s="21"/>
    </row>
    <row r="12" spans="1:24" ht="14.4" thickBot="1" x14ac:dyDescent="0.35">
      <c r="A12" s="36"/>
      <c r="B12" s="63"/>
      <c r="C12" s="37"/>
      <c r="D12" s="37"/>
      <c r="E12" s="37"/>
      <c r="F12" s="37"/>
      <c r="G12" s="38"/>
      <c r="H12" s="37"/>
      <c r="I12" s="37"/>
      <c r="J12" s="37"/>
      <c r="K12" s="39"/>
      <c r="L12" s="39"/>
      <c r="M12" s="37"/>
      <c r="N12" s="37"/>
      <c r="O12" s="37"/>
      <c r="P12" s="39"/>
      <c r="Q12" s="40"/>
      <c r="R12" s="6"/>
      <c r="S12" s="6"/>
      <c r="T12" s="6"/>
      <c r="U12" s="6"/>
      <c r="V12" s="6"/>
      <c r="W12" s="6"/>
      <c r="X12" s="6"/>
    </row>
    <row r="13" spans="1:24" ht="13.8" x14ac:dyDescent="0.3">
      <c r="A13" s="41"/>
      <c r="B13" s="95"/>
      <c r="C13" s="88"/>
      <c r="D13" s="42"/>
      <c r="E13" s="43"/>
      <c r="F13" s="44"/>
      <c r="G13" s="58"/>
      <c r="H13" s="46"/>
      <c r="I13" s="47">
        <f t="shared" ref="I13:I15" si="1">J13*E13</f>
        <v>0</v>
      </c>
      <c r="J13" s="48"/>
      <c r="K13" s="54">
        <f t="shared" ref="K13:K15" si="2">L13*E13</f>
        <v>0</v>
      </c>
      <c r="L13" s="55"/>
      <c r="M13" s="47"/>
      <c r="N13" s="50">
        <f t="shared" ref="N13:N15" si="3">J13+L13</f>
        <v>0</v>
      </c>
      <c r="O13" s="56">
        <f t="shared" ref="O13:O15" si="4">J13*G13</f>
        <v>0</v>
      </c>
      <c r="P13" s="51">
        <f t="shared" ref="P13:P15" si="5">L13*G13</f>
        <v>0</v>
      </c>
      <c r="Q13" s="52">
        <f t="shared" ref="Q13:Q15" si="6">O13+P13</f>
        <v>0</v>
      </c>
      <c r="R13" s="6"/>
      <c r="X13" s="6"/>
    </row>
    <row r="14" spans="1:24" ht="12.75" customHeight="1" x14ac:dyDescent="0.3">
      <c r="A14" s="41"/>
      <c r="B14" s="95" t="s">
        <v>30</v>
      </c>
      <c r="C14" s="88"/>
      <c r="D14" s="42"/>
      <c r="E14" s="43"/>
      <c r="F14" s="44"/>
      <c r="G14" s="45"/>
      <c r="H14" s="46"/>
      <c r="I14" s="47">
        <f t="shared" si="1"/>
        <v>0</v>
      </c>
      <c r="J14" s="59"/>
      <c r="K14" s="54">
        <f t="shared" si="2"/>
        <v>0</v>
      </c>
      <c r="L14" s="55"/>
      <c r="M14" s="49">
        <f t="shared" ref="M14:M16" si="7">N14*E14</f>
        <v>0</v>
      </c>
      <c r="N14" s="50">
        <f t="shared" si="3"/>
        <v>0</v>
      </c>
      <c r="O14" s="56">
        <f t="shared" si="4"/>
        <v>0</v>
      </c>
      <c r="P14" s="51">
        <f t="shared" si="5"/>
        <v>0</v>
      </c>
      <c r="Q14" s="52">
        <f t="shared" si="6"/>
        <v>0</v>
      </c>
      <c r="R14" s="6"/>
      <c r="S14" s="6"/>
      <c r="T14" s="62"/>
      <c r="U14" s="62"/>
      <c r="V14" s="6"/>
      <c r="W14" s="6"/>
      <c r="X14" s="6"/>
    </row>
    <row r="15" spans="1:24" ht="12.75" customHeight="1" x14ac:dyDescent="0.3">
      <c r="A15" s="41"/>
      <c r="B15" s="87" t="s">
        <v>102</v>
      </c>
      <c r="C15" s="88"/>
      <c r="D15" s="57" t="s">
        <v>32</v>
      </c>
      <c r="E15" s="60">
        <v>2</v>
      </c>
      <c r="F15" s="58">
        <f>V6</f>
        <v>445</v>
      </c>
      <c r="G15" s="58">
        <f t="shared" ref="G15:G19" si="8">E15*F15</f>
        <v>890</v>
      </c>
      <c r="H15" s="46"/>
      <c r="I15" s="47">
        <f t="shared" si="1"/>
        <v>0</v>
      </c>
      <c r="J15" s="48"/>
      <c r="K15" s="54">
        <f t="shared" si="2"/>
        <v>2</v>
      </c>
      <c r="L15" s="55">
        <v>1</v>
      </c>
      <c r="M15" s="49">
        <f t="shared" si="7"/>
        <v>2</v>
      </c>
      <c r="N15" s="50">
        <f t="shared" si="3"/>
        <v>1</v>
      </c>
      <c r="O15" s="56">
        <f t="shared" si="4"/>
        <v>0</v>
      </c>
      <c r="P15" s="51">
        <f t="shared" si="5"/>
        <v>890</v>
      </c>
      <c r="Q15" s="52">
        <f t="shared" si="6"/>
        <v>890</v>
      </c>
      <c r="R15" s="6"/>
      <c r="S15" s="6"/>
      <c r="T15" s="62"/>
      <c r="U15" s="62"/>
      <c r="V15" s="6"/>
      <c r="W15" s="6"/>
      <c r="X15" s="6"/>
    </row>
    <row r="16" spans="1:24" ht="12.75" customHeight="1" outlineLevel="1" x14ac:dyDescent="0.3">
      <c r="A16" s="41"/>
      <c r="B16" s="87" t="s">
        <v>36</v>
      </c>
      <c r="C16" s="88"/>
      <c r="D16" s="57" t="s">
        <v>32</v>
      </c>
      <c r="E16" s="60">
        <v>1</v>
      </c>
      <c r="F16" s="58">
        <f>$V$2</f>
        <v>79.106166666666667</v>
      </c>
      <c r="G16" s="58">
        <f t="shared" si="8"/>
        <v>79.106166666666667</v>
      </c>
      <c r="H16" s="46"/>
      <c r="I16" s="47">
        <f t="shared" ref="I16" si="9">J16*E16</f>
        <v>0</v>
      </c>
      <c r="J16" s="48"/>
      <c r="K16" s="54">
        <f t="shared" ref="K16" si="10">L16*E16</f>
        <v>1</v>
      </c>
      <c r="L16" s="55">
        <v>1</v>
      </c>
      <c r="M16" s="49">
        <f t="shared" si="7"/>
        <v>1</v>
      </c>
      <c r="N16" s="50">
        <f t="shared" ref="N16" si="11">J16+L16</f>
        <v>1</v>
      </c>
      <c r="O16" s="56">
        <f>J16*G16</f>
        <v>0</v>
      </c>
      <c r="P16" s="51">
        <f>L16*G16</f>
        <v>79.106166666666667</v>
      </c>
      <c r="Q16" s="52">
        <f t="shared" ref="Q16" si="12">O16+P16</f>
        <v>79.106166666666667</v>
      </c>
      <c r="R16" s="6"/>
      <c r="S16" s="6"/>
      <c r="T16" s="62"/>
      <c r="U16" s="62"/>
      <c r="V16" s="6"/>
      <c r="W16" s="6"/>
      <c r="X16" s="6"/>
    </row>
    <row r="17" spans="1:24" ht="12.75" customHeight="1" outlineLevel="1" x14ac:dyDescent="0.3">
      <c r="A17" s="41"/>
      <c r="B17" s="87" t="s">
        <v>37</v>
      </c>
      <c r="C17" s="88"/>
      <c r="D17" s="57" t="s">
        <v>32</v>
      </c>
      <c r="E17" s="60">
        <v>1</v>
      </c>
      <c r="F17" s="58">
        <f>$V$3</f>
        <v>1073.2352941176471</v>
      </c>
      <c r="G17" s="58">
        <f t="shared" si="8"/>
        <v>1073.2352941176471</v>
      </c>
      <c r="H17" s="46"/>
      <c r="I17" s="47">
        <f t="shared" ref="I17:I75" si="13">J17*E17</f>
        <v>0</v>
      </c>
      <c r="J17" s="48"/>
      <c r="K17" s="54">
        <f t="shared" ref="K17:K75" si="14">L17*E17</f>
        <v>1</v>
      </c>
      <c r="L17" s="55">
        <v>1</v>
      </c>
      <c r="M17" s="49">
        <f t="shared" ref="M17:M75" si="15">N17*E17</f>
        <v>1</v>
      </c>
      <c r="N17" s="50">
        <f t="shared" ref="N17:N75" si="16">J17+L17</f>
        <v>1</v>
      </c>
      <c r="O17" s="56">
        <f>J17*G17</f>
        <v>0</v>
      </c>
      <c r="P17" s="51">
        <f>L17*G17</f>
        <v>1073.2352941176471</v>
      </c>
      <c r="Q17" s="52">
        <f t="shared" ref="Q17:Q75" si="17">O17+P17</f>
        <v>1073.2352941176471</v>
      </c>
      <c r="R17" s="6"/>
      <c r="S17" s="6"/>
      <c r="T17" s="62"/>
      <c r="U17" s="62"/>
      <c r="V17" s="6"/>
      <c r="W17" s="6"/>
      <c r="X17" s="6"/>
    </row>
    <row r="18" spans="1:24" ht="12.75" customHeight="1" outlineLevel="1" x14ac:dyDescent="0.3">
      <c r="A18" s="41"/>
      <c r="B18" s="87" t="s">
        <v>42</v>
      </c>
      <c r="C18" s="96"/>
      <c r="D18" s="57" t="s">
        <v>44</v>
      </c>
      <c r="E18" s="60">
        <v>24</v>
      </c>
      <c r="F18" s="58">
        <f>$V$4</f>
        <v>17.585590909090907</v>
      </c>
      <c r="G18" s="58">
        <f t="shared" si="8"/>
        <v>422.05418181818175</v>
      </c>
      <c r="H18" s="46"/>
      <c r="I18" s="47">
        <f t="shared" si="13"/>
        <v>0</v>
      </c>
      <c r="J18" s="48"/>
      <c r="K18" s="54">
        <f t="shared" si="14"/>
        <v>24</v>
      </c>
      <c r="L18" s="55">
        <v>1</v>
      </c>
      <c r="M18" s="49">
        <f t="shared" si="15"/>
        <v>24</v>
      </c>
      <c r="N18" s="50">
        <f t="shared" si="16"/>
        <v>1</v>
      </c>
      <c r="O18" s="56">
        <f>J18*G18</f>
        <v>0</v>
      </c>
      <c r="P18" s="51">
        <f>L18*G18</f>
        <v>422.05418181818175</v>
      </c>
      <c r="Q18" s="52">
        <f t="shared" si="17"/>
        <v>422.05418181818175</v>
      </c>
      <c r="R18" s="6"/>
      <c r="S18" s="6"/>
      <c r="T18" s="62"/>
      <c r="U18" s="62"/>
      <c r="V18" s="6"/>
      <c r="W18" s="6"/>
      <c r="X18" s="6"/>
    </row>
    <row r="19" spans="1:24" ht="12.75" customHeight="1" outlineLevel="1" x14ac:dyDescent="0.3">
      <c r="A19" s="41"/>
      <c r="B19" s="87" t="s">
        <v>43</v>
      </c>
      <c r="C19" s="96"/>
      <c r="D19" s="57" t="s">
        <v>44</v>
      </c>
      <c r="E19" s="60">
        <v>24</v>
      </c>
      <c r="F19" s="58">
        <f>$V$5</f>
        <v>46.666666666666664</v>
      </c>
      <c r="G19" s="58">
        <f t="shared" si="8"/>
        <v>1120</v>
      </c>
      <c r="H19" s="46"/>
      <c r="I19" s="47">
        <f t="shared" si="13"/>
        <v>0</v>
      </c>
      <c r="J19" s="48"/>
      <c r="K19" s="54">
        <f t="shared" si="14"/>
        <v>24</v>
      </c>
      <c r="L19" s="55">
        <v>1</v>
      </c>
      <c r="M19" s="49">
        <f t="shared" si="15"/>
        <v>24</v>
      </c>
      <c r="N19" s="50">
        <f t="shared" si="16"/>
        <v>1</v>
      </c>
      <c r="O19" s="56">
        <f>J19*G19</f>
        <v>0</v>
      </c>
      <c r="P19" s="51">
        <f>L19*G19</f>
        <v>1120</v>
      </c>
      <c r="Q19" s="52">
        <f t="shared" si="17"/>
        <v>1120</v>
      </c>
      <c r="R19" s="6"/>
      <c r="S19" s="6"/>
      <c r="T19" s="62"/>
      <c r="U19" s="62"/>
      <c r="V19" s="6"/>
      <c r="W19" s="6"/>
      <c r="X19" s="6"/>
    </row>
    <row r="20" spans="1:24" ht="12.75" customHeight="1" x14ac:dyDescent="0.3">
      <c r="A20" s="41"/>
      <c r="B20" s="87"/>
      <c r="C20" s="96"/>
      <c r="D20" s="57"/>
      <c r="E20" s="60"/>
      <c r="F20" s="58"/>
      <c r="G20" s="58"/>
      <c r="H20" s="46"/>
      <c r="I20" s="47">
        <f t="shared" si="13"/>
        <v>0</v>
      </c>
      <c r="J20" s="59"/>
      <c r="K20" s="54">
        <f t="shared" si="14"/>
        <v>0</v>
      </c>
      <c r="L20" s="55"/>
      <c r="M20" s="49">
        <f t="shared" si="15"/>
        <v>0</v>
      </c>
      <c r="N20" s="50">
        <f t="shared" si="16"/>
        <v>0</v>
      </c>
      <c r="O20" s="56">
        <f t="shared" ref="O20:O78" si="18">J20*G20</f>
        <v>0</v>
      </c>
      <c r="P20" s="51">
        <f t="shared" ref="P20:P78" si="19">L20*G20</f>
        <v>0</v>
      </c>
      <c r="Q20" s="52">
        <f t="shared" si="17"/>
        <v>0</v>
      </c>
      <c r="R20" s="6"/>
      <c r="S20" s="6"/>
      <c r="T20" s="6"/>
      <c r="U20" s="6"/>
      <c r="V20" s="6"/>
      <c r="W20" s="6"/>
      <c r="X20" s="6"/>
    </row>
    <row r="21" spans="1:24" ht="12.75" customHeight="1" x14ac:dyDescent="0.3">
      <c r="A21" s="41"/>
      <c r="B21" s="87"/>
      <c r="C21" s="88"/>
      <c r="D21" s="57"/>
      <c r="E21" s="60"/>
      <c r="F21" s="58"/>
      <c r="G21" s="58"/>
      <c r="H21" s="46"/>
      <c r="I21" s="47">
        <f t="shared" si="13"/>
        <v>0</v>
      </c>
      <c r="J21" s="59"/>
      <c r="K21" s="54">
        <f t="shared" si="14"/>
        <v>0</v>
      </c>
      <c r="L21" s="55"/>
      <c r="M21" s="49">
        <f t="shared" si="15"/>
        <v>0</v>
      </c>
      <c r="N21" s="50">
        <f t="shared" si="16"/>
        <v>0</v>
      </c>
      <c r="O21" s="56">
        <f t="shared" si="18"/>
        <v>0</v>
      </c>
      <c r="P21" s="51">
        <f t="shared" si="19"/>
        <v>0</v>
      </c>
      <c r="Q21" s="52">
        <f t="shared" si="17"/>
        <v>0</v>
      </c>
      <c r="R21" s="6"/>
      <c r="S21" s="6"/>
      <c r="T21" s="6"/>
      <c r="U21" s="6"/>
      <c r="V21" s="6"/>
      <c r="W21" s="6"/>
      <c r="X21" s="6"/>
    </row>
    <row r="22" spans="1:24" ht="12.75" customHeight="1" x14ac:dyDescent="0.3">
      <c r="A22" s="41"/>
      <c r="B22" s="95" t="s">
        <v>61</v>
      </c>
      <c r="C22" s="88"/>
      <c r="D22" s="42"/>
      <c r="E22" s="61"/>
      <c r="F22" s="44"/>
      <c r="G22" s="45"/>
      <c r="I22" s="47">
        <f t="shared" si="13"/>
        <v>0</v>
      </c>
      <c r="J22" s="59"/>
      <c r="K22" s="54">
        <f t="shared" si="14"/>
        <v>0</v>
      </c>
      <c r="L22" s="55"/>
      <c r="M22" s="49">
        <f t="shared" si="15"/>
        <v>0</v>
      </c>
      <c r="N22" s="50">
        <f t="shared" si="16"/>
        <v>0</v>
      </c>
      <c r="O22" s="56">
        <f t="shared" si="18"/>
        <v>0</v>
      </c>
      <c r="P22" s="51">
        <f t="shared" si="19"/>
        <v>0</v>
      </c>
      <c r="Q22" s="52">
        <f t="shared" si="17"/>
        <v>0</v>
      </c>
      <c r="R22" s="6"/>
      <c r="S22" s="6"/>
      <c r="T22" s="6"/>
      <c r="U22" s="6"/>
      <c r="V22" s="6"/>
      <c r="W22" s="6"/>
      <c r="X22" s="6"/>
    </row>
    <row r="23" spans="1:24" ht="12.75" customHeight="1" outlineLevel="1" x14ac:dyDescent="0.3">
      <c r="A23" s="41"/>
      <c r="B23" s="87" t="s">
        <v>36</v>
      </c>
      <c r="C23" s="88"/>
      <c r="D23" s="57" t="s">
        <v>32</v>
      </c>
      <c r="E23" s="60">
        <v>10</v>
      </c>
      <c r="F23" s="58">
        <f>$V$2</f>
        <v>79.106166666666667</v>
      </c>
      <c r="G23" s="58">
        <f t="shared" ref="G23:G26" si="20">E23*F23</f>
        <v>791.06166666666672</v>
      </c>
      <c r="H23" s="46"/>
      <c r="I23" s="47">
        <f t="shared" si="13"/>
        <v>0</v>
      </c>
      <c r="J23" s="48"/>
      <c r="K23" s="54">
        <f t="shared" si="14"/>
        <v>10</v>
      </c>
      <c r="L23" s="55">
        <v>1</v>
      </c>
      <c r="M23" s="49">
        <f t="shared" si="15"/>
        <v>10</v>
      </c>
      <c r="N23" s="50">
        <f t="shared" si="16"/>
        <v>1</v>
      </c>
      <c r="O23" s="56">
        <f t="shared" si="18"/>
        <v>0</v>
      </c>
      <c r="P23" s="51">
        <f t="shared" si="19"/>
        <v>791.06166666666672</v>
      </c>
      <c r="Q23" s="52">
        <f t="shared" si="17"/>
        <v>791.06166666666672</v>
      </c>
      <c r="R23" s="6"/>
      <c r="S23" s="6"/>
      <c r="T23" s="6"/>
      <c r="U23" s="6"/>
      <c r="V23" s="6"/>
      <c r="W23" s="6"/>
      <c r="X23" s="6"/>
    </row>
    <row r="24" spans="1:24" ht="12.75" customHeight="1" outlineLevel="1" x14ac:dyDescent="0.3">
      <c r="A24" s="41"/>
      <c r="B24" s="87" t="s">
        <v>37</v>
      </c>
      <c r="C24" s="88"/>
      <c r="D24" s="57" t="s">
        <v>32</v>
      </c>
      <c r="E24" s="60">
        <v>1</v>
      </c>
      <c r="F24" s="58">
        <f>$V$3</f>
        <v>1073.2352941176471</v>
      </c>
      <c r="G24" s="58">
        <f t="shared" si="20"/>
        <v>1073.2352941176471</v>
      </c>
      <c r="H24" s="46"/>
      <c r="I24" s="47">
        <f t="shared" si="13"/>
        <v>0</v>
      </c>
      <c r="J24" s="48"/>
      <c r="K24" s="54">
        <f t="shared" si="14"/>
        <v>1</v>
      </c>
      <c r="L24" s="55">
        <v>1</v>
      </c>
      <c r="M24" s="49">
        <f t="shared" si="15"/>
        <v>1</v>
      </c>
      <c r="N24" s="50">
        <f t="shared" si="16"/>
        <v>1</v>
      </c>
      <c r="O24" s="56">
        <f t="shared" si="18"/>
        <v>0</v>
      </c>
      <c r="P24" s="51">
        <f t="shared" si="19"/>
        <v>1073.2352941176471</v>
      </c>
      <c r="Q24" s="52">
        <f t="shared" si="17"/>
        <v>1073.2352941176471</v>
      </c>
      <c r="R24" s="6"/>
      <c r="S24" s="6"/>
      <c r="T24" s="6"/>
      <c r="U24" s="6"/>
      <c r="V24" s="6"/>
      <c r="W24" s="6"/>
      <c r="X24" s="6"/>
    </row>
    <row r="25" spans="1:24" ht="12.75" customHeight="1" outlineLevel="1" x14ac:dyDescent="0.3">
      <c r="A25" s="41"/>
      <c r="B25" s="87" t="s">
        <v>42</v>
      </c>
      <c r="C25" s="96"/>
      <c r="D25" s="57" t="s">
        <v>44</v>
      </c>
      <c r="E25" s="60">
        <v>4</v>
      </c>
      <c r="F25" s="58">
        <f>$V$4</f>
        <v>17.585590909090907</v>
      </c>
      <c r="G25" s="58">
        <f t="shared" si="20"/>
        <v>70.342363636363629</v>
      </c>
      <c r="H25" s="46"/>
      <c r="I25" s="47">
        <f t="shared" si="13"/>
        <v>0</v>
      </c>
      <c r="J25" s="48"/>
      <c r="K25" s="54">
        <f t="shared" si="14"/>
        <v>4</v>
      </c>
      <c r="L25" s="55">
        <v>1</v>
      </c>
      <c r="M25" s="49">
        <f t="shared" si="15"/>
        <v>4</v>
      </c>
      <c r="N25" s="50">
        <f t="shared" si="16"/>
        <v>1</v>
      </c>
      <c r="O25" s="56">
        <f t="shared" si="18"/>
        <v>0</v>
      </c>
      <c r="P25" s="51">
        <f t="shared" si="19"/>
        <v>70.342363636363629</v>
      </c>
      <c r="Q25" s="52">
        <f t="shared" si="17"/>
        <v>70.342363636363629</v>
      </c>
      <c r="R25" s="6"/>
      <c r="S25" s="6"/>
      <c r="T25" s="6"/>
      <c r="U25" s="6"/>
      <c r="V25" s="6"/>
      <c r="W25" s="6"/>
      <c r="X25" s="6"/>
    </row>
    <row r="26" spans="1:24" ht="12.75" customHeight="1" outlineLevel="1" x14ac:dyDescent="0.3">
      <c r="A26" s="41"/>
      <c r="B26" s="87" t="s">
        <v>43</v>
      </c>
      <c r="C26" s="96"/>
      <c r="D26" s="57" t="s">
        <v>44</v>
      </c>
      <c r="E26" s="60">
        <v>2</v>
      </c>
      <c r="F26" s="58">
        <f>$V$5</f>
        <v>46.666666666666664</v>
      </c>
      <c r="G26" s="58">
        <f t="shared" si="20"/>
        <v>93.333333333333329</v>
      </c>
      <c r="H26" s="46"/>
      <c r="I26" s="47">
        <f t="shared" si="13"/>
        <v>0</v>
      </c>
      <c r="J26" s="48"/>
      <c r="K26" s="54">
        <f t="shared" si="14"/>
        <v>2</v>
      </c>
      <c r="L26" s="55">
        <v>1</v>
      </c>
      <c r="M26" s="49">
        <f t="shared" si="15"/>
        <v>2</v>
      </c>
      <c r="N26" s="50">
        <f t="shared" si="16"/>
        <v>1</v>
      </c>
      <c r="O26" s="56">
        <f t="shared" si="18"/>
        <v>0</v>
      </c>
      <c r="P26" s="51">
        <f t="shared" si="19"/>
        <v>93.333333333333329</v>
      </c>
      <c r="Q26" s="52">
        <f t="shared" si="17"/>
        <v>93.333333333333329</v>
      </c>
      <c r="R26" s="6"/>
      <c r="S26" s="6"/>
      <c r="T26" s="6"/>
      <c r="U26" s="6"/>
      <c r="V26" s="6"/>
      <c r="W26" s="6"/>
      <c r="X26" s="6"/>
    </row>
    <row r="27" spans="1:24" ht="12.75" customHeight="1" x14ac:dyDescent="0.3">
      <c r="A27" s="41"/>
      <c r="B27" s="87"/>
      <c r="C27" s="96"/>
      <c r="D27" s="57"/>
      <c r="E27" s="60"/>
      <c r="F27" s="58"/>
      <c r="G27" s="58"/>
      <c r="H27" s="46"/>
      <c r="I27" s="47">
        <f t="shared" si="13"/>
        <v>0</v>
      </c>
      <c r="J27" s="59"/>
      <c r="K27" s="54">
        <f t="shared" si="14"/>
        <v>0</v>
      </c>
      <c r="L27" s="55"/>
      <c r="M27" s="49">
        <f t="shared" si="15"/>
        <v>0</v>
      </c>
      <c r="N27" s="50">
        <f t="shared" si="16"/>
        <v>0</v>
      </c>
      <c r="O27" s="56">
        <f t="shared" si="18"/>
        <v>0</v>
      </c>
      <c r="P27" s="51">
        <f t="shared" si="19"/>
        <v>0</v>
      </c>
      <c r="Q27" s="52">
        <f t="shared" si="17"/>
        <v>0</v>
      </c>
      <c r="R27" s="6"/>
      <c r="S27" s="6"/>
      <c r="T27" s="6"/>
      <c r="U27" s="6"/>
      <c r="V27" s="6"/>
      <c r="W27" s="6"/>
      <c r="X27" s="6"/>
    </row>
    <row r="28" spans="1:24" ht="12.75" customHeight="1" x14ac:dyDescent="0.3">
      <c r="A28" s="41"/>
      <c r="B28" s="95" t="s">
        <v>52</v>
      </c>
      <c r="C28" s="88"/>
      <c r="D28" s="42"/>
      <c r="E28" s="61"/>
      <c r="F28" s="44"/>
      <c r="G28" s="45"/>
      <c r="H28" s="46"/>
      <c r="I28" s="47">
        <f t="shared" si="13"/>
        <v>0</v>
      </c>
      <c r="J28" s="59"/>
      <c r="K28" s="54">
        <f t="shared" si="14"/>
        <v>0</v>
      </c>
      <c r="L28" s="55"/>
      <c r="M28" s="49">
        <f t="shared" si="15"/>
        <v>0</v>
      </c>
      <c r="N28" s="50">
        <f t="shared" si="16"/>
        <v>0</v>
      </c>
      <c r="O28" s="56">
        <f t="shared" si="18"/>
        <v>0</v>
      </c>
      <c r="P28" s="51">
        <f t="shared" si="19"/>
        <v>0</v>
      </c>
      <c r="Q28" s="52">
        <f t="shared" si="17"/>
        <v>0</v>
      </c>
      <c r="R28" s="6"/>
      <c r="S28" s="6"/>
      <c r="T28" s="6"/>
      <c r="U28" s="6"/>
      <c r="V28" s="6"/>
      <c r="W28" s="6"/>
      <c r="X28" s="6"/>
    </row>
    <row r="29" spans="1:24" ht="12.75" customHeight="1" outlineLevel="1" x14ac:dyDescent="0.3">
      <c r="A29" s="41"/>
      <c r="B29" s="87" t="s">
        <v>36</v>
      </c>
      <c r="C29" s="88"/>
      <c r="D29" s="57" t="s">
        <v>32</v>
      </c>
      <c r="E29" s="60">
        <v>1</v>
      </c>
      <c r="F29" s="58">
        <f>$V$2</f>
        <v>79.106166666666667</v>
      </c>
      <c r="G29" s="58">
        <f t="shared" ref="G29:G32" si="21">E29*F29</f>
        <v>79.106166666666667</v>
      </c>
      <c r="H29" s="46"/>
      <c r="I29" s="47">
        <f t="shared" si="13"/>
        <v>0</v>
      </c>
      <c r="J29" s="48"/>
      <c r="K29" s="54">
        <f t="shared" si="14"/>
        <v>0</v>
      </c>
      <c r="L29" s="55"/>
      <c r="M29" s="49">
        <f t="shared" si="15"/>
        <v>0</v>
      </c>
      <c r="N29" s="50">
        <f t="shared" si="16"/>
        <v>0</v>
      </c>
      <c r="O29" s="56">
        <f t="shared" si="18"/>
        <v>0</v>
      </c>
      <c r="P29" s="51">
        <f t="shared" si="19"/>
        <v>0</v>
      </c>
      <c r="Q29" s="52">
        <f t="shared" si="17"/>
        <v>0</v>
      </c>
      <c r="R29" s="6"/>
      <c r="S29" s="6"/>
      <c r="T29" s="6"/>
      <c r="U29" s="6"/>
      <c r="V29" s="6"/>
      <c r="W29" s="6"/>
      <c r="X29" s="6"/>
    </row>
    <row r="30" spans="1:24" ht="12.75" customHeight="1" outlineLevel="1" x14ac:dyDescent="0.3">
      <c r="A30" s="41"/>
      <c r="B30" s="87" t="s">
        <v>37</v>
      </c>
      <c r="C30" s="88"/>
      <c r="D30" s="57" t="s">
        <v>32</v>
      </c>
      <c r="E30" s="60">
        <v>1</v>
      </c>
      <c r="F30" s="58">
        <f>$V$3</f>
        <v>1073.2352941176471</v>
      </c>
      <c r="G30" s="58">
        <f t="shared" si="21"/>
        <v>1073.2352941176471</v>
      </c>
      <c r="H30" s="46"/>
      <c r="I30" s="47">
        <f t="shared" si="13"/>
        <v>0</v>
      </c>
      <c r="J30" s="48"/>
      <c r="K30" s="54">
        <f t="shared" si="14"/>
        <v>0</v>
      </c>
      <c r="L30" s="55"/>
      <c r="M30" s="49">
        <f t="shared" si="15"/>
        <v>0</v>
      </c>
      <c r="N30" s="50">
        <f t="shared" si="16"/>
        <v>0</v>
      </c>
      <c r="O30" s="56">
        <f t="shared" si="18"/>
        <v>0</v>
      </c>
      <c r="P30" s="51">
        <f t="shared" si="19"/>
        <v>0</v>
      </c>
      <c r="Q30" s="52">
        <f t="shared" si="17"/>
        <v>0</v>
      </c>
      <c r="R30" s="6"/>
      <c r="S30" s="6"/>
      <c r="T30" s="6"/>
      <c r="U30" s="6"/>
      <c r="V30" s="6"/>
      <c r="W30" s="6"/>
      <c r="X30" s="6"/>
    </row>
    <row r="31" spans="1:24" ht="12.75" customHeight="1" outlineLevel="1" x14ac:dyDescent="0.3">
      <c r="A31" s="41"/>
      <c r="B31" s="87" t="s">
        <v>42</v>
      </c>
      <c r="C31" s="96"/>
      <c r="D31" s="57" t="s">
        <v>44</v>
      </c>
      <c r="E31" s="60">
        <v>4</v>
      </c>
      <c r="F31" s="58">
        <f>$V$4</f>
        <v>17.585590909090907</v>
      </c>
      <c r="G31" s="58">
        <f t="shared" si="21"/>
        <v>70.342363636363629</v>
      </c>
      <c r="H31" s="46"/>
      <c r="I31" s="47">
        <f t="shared" si="13"/>
        <v>0</v>
      </c>
      <c r="J31" s="48"/>
      <c r="K31" s="54">
        <f t="shared" si="14"/>
        <v>0</v>
      </c>
      <c r="L31" s="55"/>
      <c r="M31" s="49">
        <f t="shared" si="15"/>
        <v>0</v>
      </c>
      <c r="N31" s="50">
        <f t="shared" si="16"/>
        <v>0</v>
      </c>
      <c r="O31" s="56">
        <f t="shared" si="18"/>
        <v>0</v>
      </c>
      <c r="P31" s="51">
        <f t="shared" si="19"/>
        <v>0</v>
      </c>
      <c r="Q31" s="52">
        <f t="shared" si="17"/>
        <v>0</v>
      </c>
      <c r="R31" s="6"/>
      <c r="S31" s="6"/>
      <c r="T31" s="6"/>
      <c r="U31" s="6"/>
      <c r="V31" s="6"/>
      <c r="W31" s="6"/>
      <c r="X31" s="6"/>
    </row>
    <row r="32" spans="1:24" ht="12.75" customHeight="1" outlineLevel="1" x14ac:dyDescent="0.3">
      <c r="A32" s="41"/>
      <c r="B32" s="87" t="s">
        <v>43</v>
      </c>
      <c r="C32" s="96"/>
      <c r="D32" s="57" t="s">
        <v>44</v>
      </c>
      <c r="E32" s="60">
        <v>2</v>
      </c>
      <c r="F32" s="58">
        <f>$V$5</f>
        <v>46.666666666666664</v>
      </c>
      <c r="G32" s="58">
        <f t="shared" si="21"/>
        <v>93.333333333333329</v>
      </c>
      <c r="H32" s="46"/>
      <c r="I32" s="47">
        <f t="shared" si="13"/>
        <v>0</v>
      </c>
      <c r="J32" s="48"/>
      <c r="K32" s="54">
        <f t="shared" si="14"/>
        <v>0</v>
      </c>
      <c r="L32" s="55"/>
      <c r="M32" s="49">
        <f t="shared" si="15"/>
        <v>0</v>
      </c>
      <c r="N32" s="50">
        <f t="shared" si="16"/>
        <v>0</v>
      </c>
      <c r="O32" s="56">
        <f t="shared" si="18"/>
        <v>0</v>
      </c>
      <c r="P32" s="51">
        <f t="shared" si="19"/>
        <v>0</v>
      </c>
      <c r="Q32" s="52">
        <f t="shared" si="17"/>
        <v>0</v>
      </c>
      <c r="R32" s="6"/>
      <c r="S32" s="6"/>
      <c r="T32" s="6"/>
      <c r="U32" s="6"/>
      <c r="V32" s="6"/>
      <c r="W32" s="6"/>
      <c r="X32" s="6"/>
    </row>
    <row r="33" spans="1:24" ht="12.75" customHeight="1" x14ac:dyDescent="0.3">
      <c r="A33" s="41"/>
      <c r="B33" s="87"/>
      <c r="C33" s="88"/>
      <c r="D33" s="57"/>
      <c r="E33" s="60"/>
      <c r="F33" s="58"/>
      <c r="G33" s="58"/>
      <c r="H33" s="46"/>
      <c r="I33" s="47">
        <f t="shared" si="13"/>
        <v>0</v>
      </c>
      <c r="J33" s="59"/>
      <c r="K33" s="54">
        <f t="shared" si="14"/>
        <v>0</v>
      </c>
      <c r="L33" s="55"/>
      <c r="M33" s="49">
        <f t="shared" si="15"/>
        <v>0</v>
      </c>
      <c r="N33" s="50">
        <f t="shared" si="16"/>
        <v>0</v>
      </c>
      <c r="O33" s="56">
        <f t="shared" si="18"/>
        <v>0</v>
      </c>
      <c r="P33" s="51">
        <f t="shared" si="19"/>
        <v>0</v>
      </c>
      <c r="Q33" s="52">
        <f t="shared" si="17"/>
        <v>0</v>
      </c>
      <c r="R33" s="6"/>
      <c r="S33" s="6"/>
      <c r="T33" s="6"/>
      <c r="U33" s="6"/>
      <c r="V33" s="6"/>
      <c r="W33" s="6"/>
      <c r="X33" s="6"/>
    </row>
    <row r="34" spans="1:24" ht="12.75" customHeight="1" x14ac:dyDescent="0.3">
      <c r="A34" s="41"/>
      <c r="B34" s="95" t="s">
        <v>53</v>
      </c>
      <c r="C34" s="88"/>
      <c r="D34" s="42"/>
      <c r="E34" s="61"/>
      <c r="F34" s="44"/>
      <c r="G34" s="45"/>
      <c r="H34" s="46"/>
      <c r="I34" s="47">
        <f t="shared" si="13"/>
        <v>0</v>
      </c>
      <c r="J34" s="59"/>
      <c r="K34" s="54">
        <f t="shared" si="14"/>
        <v>0</v>
      </c>
      <c r="L34" s="55"/>
      <c r="M34" s="49">
        <f t="shared" si="15"/>
        <v>0</v>
      </c>
      <c r="N34" s="50">
        <f t="shared" si="16"/>
        <v>0</v>
      </c>
      <c r="O34" s="56">
        <f t="shared" si="18"/>
        <v>0</v>
      </c>
      <c r="P34" s="51">
        <f t="shared" si="19"/>
        <v>0</v>
      </c>
      <c r="Q34" s="52">
        <f t="shared" si="17"/>
        <v>0</v>
      </c>
      <c r="R34" s="6"/>
      <c r="S34" s="6"/>
      <c r="T34" s="6"/>
      <c r="U34" s="6"/>
      <c r="V34" s="6"/>
      <c r="W34" s="6"/>
      <c r="X34" s="6"/>
    </row>
    <row r="35" spans="1:24" ht="12.75" customHeight="1" outlineLevel="1" x14ac:dyDescent="0.3">
      <c r="A35" s="41"/>
      <c r="B35" s="87" t="s">
        <v>36</v>
      </c>
      <c r="C35" s="88"/>
      <c r="D35" s="57" t="s">
        <v>32</v>
      </c>
      <c r="E35" s="60">
        <v>1</v>
      </c>
      <c r="F35" s="58">
        <f>$V$2</f>
        <v>79.106166666666667</v>
      </c>
      <c r="G35" s="58">
        <f t="shared" ref="G35:G38" si="22">E35*F35</f>
        <v>79.106166666666667</v>
      </c>
      <c r="H35" s="46"/>
      <c r="I35" s="47">
        <f t="shared" si="13"/>
        <v>0</v>
      </c>
      <c r="J35" s="48"/>
      <c r="K35" s="54">
        <f t="shared" si="14"/>
        <v>0</v>
      </c>
      <c r="L35" s="55"/>
      <c r="M35" s="49">
        <f t="shared" si="15"/>
        <v>0</v>
      </c>
      <c r="N35" s="50">
        <f t="shared" si="16"/>
        <v>0</v>
      </c>
      <c r="O35" s="56">
        <f t="shared" si="18"/>
        <v>0</v>
      </c>
      <c r="P35" s="51">
        <f t="shared" si="19"/>
        <v>0</v>
      </c>
      <c r="Q35" s="52">
        <f t="shared" si="17"/>
        <v>0</v>
      </c>
      <c r="R35" s="6"/>
      <c r="S35" s="6"/>
      <c r="T35" s="6"/>
      <c r="U35" s="6"/>
      <c r="V35" s="6"/>
      <c r="W35" s="6"/>
      <c r="X35" s="6"/>
    </row>
    <row r="36" spans="1:24" ht="12.75" customHeight="1" outlineLevel="1" x14ac:dyDescent="0.3">
      <c r="A36" s="41"/>
      <c r="B36" s="87" t="s">
        <v>37</v>
      </c>
      <c r="C36" s="88"/>
      <c r="D36" s="57" t="s">
        <v>32</v>
      </c>
      <c r="E36" s="60">
        <v>1</v>
      </c>
      <c r="F36" s="58">
        <f>$V$3</f>
        <v>1073.2352941176471</v>
      </c>
      <c r="G36" s="58">
        <f t="shared" si="22"/>
        <v>1073.2352941176471</v>
      </c>
      <c r="H36" s="46"/>
      <c r="I36" s="47">
        <f t="shared" si="13"/>
        <v>0</v>
      </c>
      <c r="J36" s="48"/>
      <c r="K36" s="54">
        <f t="shared" si="14"/>
        <v>0</v>
      </c>
      <c r="L36" s="55"/>
      <c r="M36" s="49">
        <f t="shared" si="15"/>
        <v>0</v>
      </c>
      <c r="N36" s="50">
        <f t="shared" si="16"/>
        <v>0</v>
      </c>
      <c r="O36" s="56">
        <f t="shared" si="18"/>
        <v>0</v>
      </c>
      <c r="P36" s="51">
        <f t="shared" si="19"/>
        <v>0</v>
      </c>
      <c r="Q36" s="52">
        <f t="shared" si="17"/>
        <v>0</v>
      </c>
      <c r="R36" s="6"/>
      <c r="S36" s="6"/>
      <c r="T36" s="6"/>
      <c r="U36" s="6"/>
      <c r="V36" s="6"/>
      <c r="W36" s="6"/>
      <c r="X36" s="6"/>
    </row>
    <row r="37" spans="1:24" ht="12.75" customHeight="1" outlineLevel="1" x14ac:dyDescent="0.3">
      <c r="A37" s="41"/>
      <c r="B37" s="87" t="s">
        <v>42</v>
      </c>
      <c r="C37" s="96"/>
      <c r="D37" s="57" t="s">
        <v>44</v>
      </c>
      <c r="E37" s="60">
        <v>4</v>
      </c>
      <c r="F37" s="58">
        <f>$V$4</f>
        <v>17.585590909090907</v>
      </c>
      <c r="G37" s="58">
        <f t="shared" si="22"/>
        <v>70.342363636363629</v>
      </c>
      <c r="H37" s="46"/>
      <c r="I37" s="47">
        <f t="shared" si="13"/>
        <v>0</v>
      </c>
      <c r="J37" s="48"/>
      <c r="K37" s="54">
        <f t="shared" si="14"/>
        <v>0</v>
      </c>
      <c r="L37" s="55"/>
      <c r="M37" s="49">
        <f t="shared" si="15"/>
        <v>0</v>
      </c>
      <c r="N37" s="50">
        <f t="shared" si="16"/>
        <v>0</v>
      </c>
      <c r="O37" s="56">
        <f t="shared" si="18"/>
        <v>0</v>
      </c>
      <c r="P37" s="51">
        <f t="shared" si="19"/>
        <v>0</v>
      </c>
      <c r="Q37" s="52">
        <f t="shared" si="17"/>
        <v>0</v>
      </c>
      <c r="R37" s="6"/>
      <c r="S37" s="6"/>
      <c r="T37" s="6"/>
      <c r="U37" s="6"/>
      <c r="V37" s="6"/>
      <c r="W37" s="6"/>
      <c r="X37" s="6"/>
    </row>
    <row r="38" spans="1:24" ht="12.75" customHeight="1" outlineLevel="1" x14ac:dyDescent="0.3">
      <c r="A38" s="41"/>
      <c r="B38" s="87" t="s">
        <v>43</v>
      </c>
      <c r="C38" s="96"/>
      <c r="D38" s="57" t="s">
        <v>44</v>
      </c>
      <c r="E38" s="60">
        <v>2</v>
      </c>
      <c r="F38" s="58">
        <f>$V$5</f>
        <v>46.666666666666664</v>
      </c>
      <c r="G38" s="58">
        <f t="shared" si="22"/>
        <v>93.333333333333329</v>
      </c>
      <c r="H38" s="46"/>
      <c r="I38" s="47">
        <f t="shared" si="13"/>
        <v>0</v>
      </c>
      <c r="J38" s="48"/>
      <c r="K38" s="54">
        <f t="shared" si="14"/>
        <v>0</v>
      </c>
      <c r="L38" s="55"/>
      <c r="M38" s="49">
        <f t="shared" si="15"/>
        <v>0</v>
      </c>
      <c r="N38" s="50">
        <f t="shared" si="16"/>
        <v>0</v>
      </c>
      <c r="O38" s="56">
        <f t="shared" si="18"/>
        <v>0</v>
      </c>
      <c r="P38" s="51">
        <f t="shared" si="19"/>
        <v>0</v>
      </c>
      <c r="Q38" s="52">
        <f t="shared" si="17"/>
        <v>0</v>
      </c>
      <c r="R38" s="6"/>
      <c r="S38" s="6"/>
      <c r="T38" s="6"/>
      <c r="U38" s="6"/>
      <c r="V38" s="6"/>
      <c r="W38" s="6"/>
      <c r="X38" s="6"/>
    </row>
    <row r="39" spans="1:24" ht="12.75" customHeight="1" x14ac:dyDescent="0.3">
      <c r="A39" s="41"/>
      <c r="B39" s="87"/>
      <c r="C39" s="96"/>
      <c r="D39" s="57"/>
      <c r="E39" s="60"/>
      <c r="F39" s="58"/>
      <c r="G39" s="58"/>
      <c r="H39" s="46"/>
      <c r="I39" s="47">
        <f t="shared" si="13"/>
        <v>0</v>
      </c>
      <c r="J39" s="59"/>
      <c r="K39" s="54">
        <f t="shared" si="14"/>
        <v>0</v>
      </c>
      <c r="L39" s="55"/>
      <c r="M39" s="49">
        <f t="shared" si="15"/>
        <v>0</v>
      </c>
      <c r="N39" s="50">
        <f t="shared" si="16"/>
        <v>0</v>
      </c>
      <c r="O39" s="56">
        <f t="shared" si="18"/>
        <v>0</v>
      </c>
      <c r="P39" s="51">
        <f t="shared" si="19"/>
        <v>0</v>
      </c>
      <c r="Q39" s="52">
        <f t="shared" si="17"/>
        <v>0</v>
      </c>
      <c r="R39" s="6"/>
      <c r="S39" s="6"/>
      <c r="T39" s="6"/>
      <c r="U39" s="6"/>
      <c r="V39" s="6"/>
      <c r="W39" s="6"/>
      <c r="X39" s="6"/>
    </row>
    <row r="40" spans="1:24" ht="12.75" customHeight="1" x14ac:dyDescent="0.3">
      <c r="A40" s="41"/>
      <c r="B40" s="95" t="s">
        <v>54</v>
      </c>
      <c r="C40" s="88"/>
      <c r="D40" s="42"/>
      <c r="E40" s="61"/>
      <c r="F40" s="44"/>
      <c r="G40" s="45"/>
      <c r="H40" s="46"/>
      <c r="I40" s="47">
        <f t="shared" si="13"/>
        <v>0</v>
      </c>
      <c r="J40" s="59"/>
      <c r="K40" s="54">
        <f t="shared" si="14"/>
        <v>0</v>
      </c>
      <c r="L40" s="55"/>
      <c r="M40" s="49">
        <f t="shared" si="15"/>
        <v>0</v>
      </c>
      <c r="N40" s="50">
        <f t="shared" si="16"/>
        <v>0</v>
      </c>
      <c r="O40" s="56">
        <f t="shared" si="18"/>
        <v>0</v>
      </c>
      <c r="P40" s="51">
        <f t="shared" si="19"/>
        <v>0</v>
      </c>
      <c r="Q40" s="52">
        <f t="shared" si="17"/>
        <v>0</v>
      </c>
      <c r="R40" s="6"/>
      <c r="S40" s="6"/>
      <c r="T40" s="6"/>
      <c r="U40" s="6"/>
      <c r="V40" s="6"/>
      <c r="W40" s="6"/>
      <c r="X40" s="6"/>
    </row>
    <row r="41" spans="1:24" ht="12.75" customHeight="1" outlineLevel="1" x14ac:dyDescent="0.3">
      <c r="A41" s="41"/>
      <c r="B41" s="87" t="s">
        <v>36</v>
      </c>
      <c r="C41" s="88"/>
      <c r="D41" s="57" t="s">
        <v>32</v>
      </c>
      <c r="E41" s="60">
        <v>1</v>
      </c>
      <c r="F41" s="58">
        <f>$V$2</f>
        <v>79.106166666666667</v>
      </c>
      <c r="G41" s="58">
        <f t="shared" ref="G41:G44" si="23">E41*F41</f>
        <v>79.106166666666667</v>
      </c>
      <c r="H41" s="46"/>
      <c r="I41" s="47">
        <f t="shared" si="13"/>
        <v>0</v>
      </c>
      <c r="J41" s="48"/>
      <c r="K41" s="54">
        <f t="shared" si="14"/>
        <v>0</v>
      </c>
      <c r="L41" s="55"/>
      <c r="M41" s="49">
        <f t="shared" si="15"/>
        <v>0</v>
      </c>
      <c r="N41" s="50">
        <f t="shared" si="16"/>
        <v>0</v>
      </c>
      <c r="O41" s="56">
        <f t="shared" si="18"/>
        <v>0</v>
      </c>
      <c r="P41" s="51">
        <f t="shared" si="19"/>
        <v>0</v>
      </c>
      <c r="Q41" s="52">
        <f t="shared" si="17"/>
        <v>0</v>
      </c>
      <c r="R41" s="6"/>
      <c r="S41" s="6"/>
      <c r="T41" s="6"/>
      <c r="U41" s="6"/>
      <c r="V41" s="6"/>
      <c r="W41" s="6"/>
      <c r="X41" s="6"/>
    </row>
    <row r="42" spans="1:24" ht="12.75" customHeight="1" outlineLevel="1" x14ac:dyDescent="0.3">
      <c r="A42" s="41"/>
      <c r="B42" s="87" t="s">
        <v>37</v>
      </c>
      <c r="C42" s="88"/>
      <c r="D42" s="57" t="s">
        <v>32</v>
      </c>
      <c r="E42" s="60">
        <v>1</v>
      </c>
      <c r="F42" s="58">
        <f>$V$3</f>
        <v>1073.2352941176471</v>
      </c>
      <c r="G42" s="58">
        <f t="shared" si="23"/>
        <v>1073.2352941176471</v>
      </c>
      <c r="H42" s="46"/>
      <c r="I42" s="47">
        <f t="shared" si="13"/>
        <v>0</v>
      </c>
      <c r="J42" s="48"/>
      <c r="K42" s="54">
        <f t="shared" si="14"/>
        <v>0</v>
      </c>
      <c r="L42" s="55"/>
      <c r="M42" s="49">
        <f t="shared" si="15"/>
        <v>0</v>
      </c>
      <c r="N42" s="50">
        <f t="shared" si="16"/>
        <v>0</v>
      </c>
      <c r="O42" s="56">
        <f t="shared" si="18"/>
        <v>0</v>
      </c>
      <c r="P42" s="51">
        <f t="shared" si="19"/>
        <v>0</v>
      </c>
      <c r="Q42" s="52">
        <f t="shared" si="17"/>
        <v>0</v>
      </c>
      <c r="R42" s="6"/>
      <c r="S42" s="6"/>
      <c r="T42" s="6"/>
      <c r="U42" s="6"/>
      <c r="V42" s="6"/>
      <c r="W42" s="6"/>
      <c r="X42" s="6"/>
    </row>
    <row r="43" spans="1:24" ht="12.75" customHeight="1" outlineLevel="1" x14ac:dyDescent="0.3">
      <c r="A43" s="41"/>
      <c r="B43" s="87" t="s">
        <v>42</v>
      </c>
      <c r="C43" s="96"/>
      <c r="D43" s="57" t="s">
        <v>44</v>
      </c>
      <c r="E43" s="60">
        <v>4</v>
      </c>
      <c r="F43" s="58">
        <f>$V$4</f>
        <v>17.585590909090907</v>
      </c>
      <c r="G43" s="58">
        <f t="shared" si="23"/>
        <v>70.342363636363629</v>
      </c>
      <c r="H43" s="46"/>
      <c r="I43" s="47">
        <f t="shared" si="13"/>
        <v>0</v>
      </c>
      <c r="J43" s="48"/>
      <c r="K43" s="54">
        <f t="shared" si="14"/>
        <v>0</v>
      </c>
      <c r="L43" s="55"/>
      <c r="M43" s="49">
        <f t="shared" si="15"/>
        <v>0</v>
      </c>
      <c r="N43" s="50">
        <f t="shared" si="16"/>
        <v>0</v>
      </c>
      <c r="O43" s="56">
        <f t="shared" si="18"/>
        <v>0</v>
      </c>
      <c r="P43" s="51">
        <f t="shared" si="19"/>
        <v>0</v>
      </c>
      <c r="Q43" s="52">
        <f t="shared" si="17"/>
        <v>0</v>
      </c>
      <c r="R43" s="6"/>
      <c r="S43" s="6"/>
      <c r="T43" s="6"/>
      <c r="U43" s="6"/>
      <c r="V43" s="6"/>
      <c r="W43" s="6"/>
      <c r="X43" s="6"/>
    </row>
    <row r="44" spans="1:24" ht="12.75" customHeight="1" outlineLevel="1" x14ac:dyDescent="0.3">
      <c r="A44" s="41"/>
      <c r="B44" s="87" t="s">
        <v>43</v>
      </c>
      <c r="C44" s="96"/>
      <c r="D44" s="57" t="s">
        <v>44</v>
      </c>
      <c r="E44" s="60">
        <v>2</v>
      </c>
      <c r="F44" s="58">
        <f>$V$5</f>
        <v>46.666666666666664</v>
      </c>
      <c r="G44" s="58">
        <f t="shared" si="23"/>
        <v>93.333333333333329</v>
      </c>
      <c r="H44" s="46"/>
      <c r="I44" s="47">
        <f t="shared" si="13"/>
        <v>0</v>
      </c>
      <c r="J44" s="48"/>
      <c r="K44" s="54">
        <f t="shared" si="14"/>
        <v>0</v>
      </c>
      <c r="L44" s="55"/>
      <c r="M44" s="49">
        <f t="shared" si="15"/>
        <v>0</v>
      </c>
      <c r="N44" s="50">
        <f t="shared" si="16"/>
        <v>0</v>
      </c>
      <c r="O44" s="56">
        <f t="shared" si="18"/>
        <v>0</v>
      </c>
      <c r="P44" s="51">
        <f t="shared" si="19"/>
        <v>0</v>
      </c>
      <c r="Q44" s="52">
        <f t="shared" si="17"/>
        <v>0</v>
      </c>
      <c r="R44" s="6"/>
      <c r="S44" s="6"/>
      <c r="T44" s="6"/>
      <c r="U44" s="6"/>
      <c r="V44" s="6"/>
      <c r="W44" s="6"/>
      <c r="X44" s="6"/>
    </row>
    <row r="45" spans="1:24" ht="12.75" customHeight="1" x14ac:dyDescent="0.3">
      <c r="A45" s="41"/>
      <c r="B45" s="87"/>
      <c r="C45" s="88"/>
      <c r="D45" s="57"/>
      <c r="E45" s="60"/>
      <c r="F45" s="58"/>
      <c r="G45" s="58"/>
      <c r="H45" s="46"/>
      <c r="I45" s="47">
        <f t="shared" si="13"/>
        <v>0</v>
      </c>
      <c r="J45" s="59"/>
      <c r="K45" s="54">
        <f t="shared" si="14"/>
        <v>0</v>
      </c>
      <c r="L45" s="55"/>
      <c r="M45" s="49">
        <f t="shared" si="15"/>
        <v>0</v>
      </c>
      <c r="N45" s="50">
        <f t="shared" si="16"/>
        <v>0</v>
      </c>
      <c r="O45" s="56">
        <f t="shared" si="18"/>
        <v>0</v>
      </c>
      <c r="P45" s="51">
        <f t="shared" si="19"/>
        <v>0</v>
      </c>
      <c r="Q45" s="52">
        <f t="shared" si="17"/>
        <v>0</v>
      </c>
      <c r="R45" s="6"/>
      <c r="S45" s="6"/>
      <c r="T45" s="6"/>
      <c r="U45" s="6"/>
      <c r="V45" s="6"/>
      <c r="W45" s="6"/>
      <c r="X45" s="6"/>
    </row>
    <row r="46" spans="1:24" ht="12.75" customHeight="1" x14ac:dyDescent="0.3">
      <c r="A46" s="41"/>
      <c r="B46" s="95" t="s">
        <v>55</v>
      </c>
      <c r="C46" s="88"/>
      <c r="D46" s="42"/>
      <c r="E46" s="61"/>
      <c r="F46" s="44"/>
      <c r="G46" s="45"/>
      <c r="H46" s="46"/>
      <c r="I46" s="47">
        <f t="shared" si="13"/>
        <v>0</v>
      </c>
      <c r="J46" s="59"/>
      <c r="K46" s="54">
        <f t="shared" si="14"/>
        <v>0</v>
      </c>
      <c r="L46" s="55"/>
      <c r="M46" s="49">
        <f t="shared" si="15"/>
        <v>0</v>
      </c>
      <c r="N46" s="50">
        <f t="shared" si="16"/>
        <v>0</v>
      </c>
      <c r="O46" s="56">
        <f t="shared" si="18"/>
        <v>0</v>
      </c>
      <c r="P46" s="51">
        <f t="shared" si="19"/>
        <v>0</v>
      </c>
      <c r="Q46" s="52">
        <f t="shared" si="17"/>
        <v>0</v>
      </c>
      <c r="R46" s="6"/>
      <c r="S46" s="6"/>
      <c r="T46" s="6"/>
      <c r="U46" s="6"/>
      <c r="V46" s="6"/>
      <c r="W46" s="6"/>
      <c r="X46" s="6"/>
    </row>
    <row r="47" spans="1:24" ht="12.75" customHeight="1" outlineLevel="1" x14ac:dyDescent="0.3">
      <c r="A47" s="41"/>
      <c r="B47" s="87" t="s">
        <v>36</v>
      </c>
      <c r="C47" s="88"/>
      <c r="D47" s="57" t="s">
        <v>32</v>
      </c>
      <c r="E47" s="60">
        <v>1</v>
      </c>
      <c r="F47" s="58">
        <f>$V$2</f>
        <v>79.106166666666667</v>
      </c>
      <c r="G47" s="58">
        <f t="shared" ref="G47:G50" si="24">E47*F47</f>
        <v>79.106166666666667</v>
      </c>
      <c r="H47" s="46"/>
      <c r="I47" s="47">
        <f t="shared" si="13"/>
        <v>0</v>
      </c>
      <c r="J47" s="48"/>
      <c r="K47" s="54">
        <f t="shared" si="14"/>
        <v>0</v>
      </c>
      <c r="L47" s="55"/>
      <c r="M47" s="49">
        <f t="shared" si="15"/>
        <v>0</v>
      </c>
      <c r="N47" s="50">
        <f t="shared" si="16"/>
        <v>0</v>
      </c>
      <c r="O47" s="56">
        <f t="shared" si="18"/>
        <v>0</v>
      </c>
      <c r="P47" s="51">
        <f t="shared" si="19"/>
        <v>0</v>
      </c>
      <c r="Q47" s="52">
        <f t="shared" si="17"/>
        <v>0</v>
      </c>
      <c r="R47" s="6"/>
      <c r="S47" s="6"/>
      <c r="T47" s="6"/>
      <c r="U47" s="6"/>
      <c r="V47" s="6"/>
      <c r="W47" s="6"/>
      <c r="X47" s="6"/>
    </row>
    <row r="48" spans="1:24" ht="12.75" customHeight="1" outlineLevel="1" x14ac:dyDescent="0.3">
      <c r="A48" s="41"/>
      <c r="B48" s="87" t="s">
        <v>37</v>
      </c>
      <c r="C48" s="88"/>
      <c r="D48" s="57" t="s">
        <v>32</v>
      </c>
      <c r="E48" s="60">
        <v>1</v>
      </c>
      <c r="F48" s="58">
        <f>$V$3</f>
        <v>1073.2352941176471</v>
      </c>
      <c r="G48" s="58">
        <f t="shared" si="24"/>
        <v>1073.2352941176471</v>
      </c>
      <c r="H48" s="46"/>
      <c r="I48" s="47">
        <f t="shared" si="13"/>
        <v>0</v>
      </c>
      <c r="J48" s="48"/>
      <c r="K48" s="54">
        <f t="shared" si="14"/>
        <v>0</v>
      </c>
      <c r="L48" s="55"/>
      <c r="M48" s="49">
        <f t="shared" si="15"/>
        <v>0</v>
      </c>
      <c r="N48" s="50">
        <f t="shared" si="16"/>
        <v>0</v>
      </c>
      <c r="O48" s="56">
        <f t="shared" si="18"/>
        <v>0</v>
      </c>
      <c r="P48" s="51">
        <f t="shared" si="19"/>
        <v>0</v>
      </c>
      <c r="Q48" s="52">
        <f t="shared" si="17"/>
        <v>0</v>
      </c>
      <c r="R48" s="6"/>
      <c r="S48" s="6"/>
      <c r="T48" s="6"/>
      <c r="U48" s="6"/>
      <c r="V48" s="6"/>
      <c r="W48" s="6"/>
      <c r="X48" s="6"/>
    </row>
    <row r="49" spans="1:24" ht="12.75" customHeight="1" outlineLevel="1" x14ac:dyDescent="0.3">
      <c r="A49" s="41"/>
      <c r="B49" s="87" t="s">
        <v>42</v>
      </c>
      <c r="C49" s="96"/>
      <c r="D49" s="57" t="s">
        <v>44</v>
      </c>
      <c r="E49" s="60">
        <v>4</v>
      </c>
      <c r="F49" s="58">
        <f>$V$4</f>
        <v>17.585590909090907</v>
      </c>
      <c r="G49" s="58">
        <f t="shared" si="24"/>
        <v>70.342363636363629</v>
      </c>
      <c r="H49" s="46"/>
      <c r="I49" s="47">
        <f t="shared" si="13"/>
        <v>0</v>
      </c>
      <c r="J49" s="48"/>
      <c r="K49" s="54">
        <f t="shared" si="14"/>
        <v>0</v>
      </c>
      <c r="L49" s="55"/>
      <c r="M49" s="49">
        <f t="shared" si="15"/>
        <v>0</v>
      </c>
      <c r="N49" s="50">
        <f t="shared" si="16"/>
        <v>0</v>
      </c>
      <c r="O49" s="56">
        <f t="shared" si="18"/>
        <v>0</v>
      </c>
      <c r="P49" s="51">
        <f t="shared" si="19"/>
        <v>0</v>
      </c>
      <c r="Q49" s="52">
        <f t="shared" si="17"/>
        <v>0</v>
      </c>
      <c r="R49" s="6"/>
      <c r="S49" s="6"/>
      <c r="T49" s="6"/>
      <c r="U49" s="6"/>
      <c r="V49" s="6"/>
      <c r="W49" s="6"/>
      <c r="X49" s="6"/>
    </row>
    <row r="50" spans="1:24" ht="12.75" customHeight="1" outlineLevel="1" x14ac:dyDescent="0.3">
      <c r="A50" s="41"/>
      <c r="B50" s="87" t="s">
        <v>43</v>
      </c>
      <c r="C50" s="96"/>
      <c r="D50" s="57" t="s">
        <v>44</v>
      </c>
      <c r="E50" s="60">
        <v>2</v>
      </c>
      <c r="F50" s="58">
        <f>$V$5</f>
        <v>46.666666666666664</v>
      </c>
      <c r="G50" s="58">
        <f t="shared" si="24"/>
        <v>93.333333333333329</v>
      </c>
      <c r="H50" s="46"/>
      <c r="I50" s="47">
        <f t="shared" si="13"/>
        <v>0</v>
      </c>
      <c r="J50" s="48"/>
      <c r="K50" s="54">
        <f t="shared" si="14"/>
        <v>0</v>
      </c>
      <c r="L50" s="55"/>
      <c r="M50" s="49">
        <f t="shared" si="15"/>
        <v>0</v>
      </c>
      <c r="N50" s="50">
        <f t="shared" si="16"/>
        <v>0</v>
      </c>
      <c r="O50" s="56">
        <f t="shared" si="18"/>
        <v>0</v>
      </c>
      <c r="P50" s="51">
        <f t="shared" si="19"/>
        <v>0</v>
      </c>
      <c r="Q50" s="52">
        <f t="shared" si="17"/>
        <v>0</v>
      </c>
      <c r="R50" s="6"/>
      <c r="S50" s="6"/>
      <c r="T50" s="6"/>
      <c r="U50" s="6"/>
      <c r="V50" s="6"/>
      <c r="W50" s="6"/>
      <c r="X50" s="6"/>
    </row>
    <row r="51" spans="1:24" ht="12.75" customHeight="1" x14ac:dyDescent="0.3">
      <c r="A51" s="41"/>
      <c r="B51" s="87"/>
      <c r="C51" s="96"/>
      <c r="D51" s="57"/>
      <c r="E51" s="60"/>
      <c r="F51" s="58"/>
      <c r="G51" s="58"/>
      <c r="H51" s="46"/>
      <c r="I51" s="47">
        <f t="shared" si="13"/>
        <v>0</v>
      </c>
      <c r="J51" s="59"/>
      <c r="K51" s="54">
        <f t="shared" si="14"/>
        <v>0</v>
      </c>
      <c r="L51" s="55"/>
      <c r="M51" s="49">
        <f t="shared" si="15"/>
        <v>0</v>
      </c>
      <c r="N51" s="50">
        <f t="shared" si="16"/>
        <v>0</v>
      </c>
      <c r="O51" s="56">
        <f t="shared" si="18"/>
        <v>0</v>
      </c>
      <c r="P51" s="51">
        <f t="shared" si="19"/>
        <v>0</v>
      </c>
      <c r="Q51" s="52">
        <f t="shared" si="17"/>
        <v>0</v>
      </c>
      <c r="R51" s="6"/>
      <c r="S51" s="6"/>
      <c r="T51" s="6"/>
      <c r="U51" s="6"/>
      <c r="V51" s="6"/>
      <c r="W51" s="6"/>
      <c r="X51" s="6"/>
    </row>
    <row r="52" spans="1:24" ht="12.75" customHeight="1" x14ac:dyDescent="0.3">
      <c r="A52" s="41"/>
      <c r="B52" s="95" t="s">
        <v>56</v>
      </c>
      <c r="C52" s="88"/>
      <c r="D52" s="42"/>
      <c r="E52" s="61"/>
      <c r="F52" s="44"/>
      <c r="G52" s="45"/>
      <c r="H52" s="46"/>
      <c r="I52" s="47">
        <f t="shared" si="13"/>
        <v>0</v>
      </c>
      <c r="J52" s="59"/>
      <c r="K52" s="54">
        <f t="shared" si="14"/>
        <v>0</v>
      </c>
      <c r="L52" s="55"/>
      <c r="M52" s="49">
        <f t="shared" si="15"/>
        <v>0</v>
      </c>
      <c r="N52" s="50">
        <f t="shared" si="16"/>
        <v>0</v>
      </c>
      <c r="O52" s="56">
        <f t="shared" si="18"/>
        <v>0</v>
      </c>
      <c r="P52" s="51">
        <f t="shared" si="19"/>
        <v>0</v>
      </c>
      <c r="Q52" s="52">
        <f t="shared" si="17"/>
        <v>0</v>
      </c>
      <c r="R52" s="6"/>
      <c r="S52" s="6"/>
      <c r="T52" s="6"/>
      <c r="U52" s="6"/>
      <c r="V52" s="6"/>
      <c r="W52" s="6"/>
      <c r="X52" s="6"/>
    </row>
    <row r="53" spans="1:24" ht="12.75" customHeight="1" outlineLevel="1" x14ac:dyDescent="0.3">
      <c r="A53" s="41"/>
      <c r="B53" s="87" t="s">
        <v>36</v>
      </c>
      <c r="C53" s="88"/>
      <c r="D53" s="57" t="s">
        <v>32</v>
      </c>
      <c r="E53" s="60">
        <v>1</v>
      </c>
      <c r="F53" s="58">
        <f>$V$2</f>
        <v>79.106166666666667</v>
      </c>
      <c r="G53" s="58">
        <f t="shared" ref="G53:G56" si="25">E53*F53</f>
        <v>79.106166666666667</v>
      </c>
      <c r="H53" s="46"/>
      <c r="I53" s="47">
        <f t="shared" si="13"/>
        <v>0</v>
      </c>
      <c r="J53" s="48"/>
      <c r="K53" s="54">
        <f t="shared" si="14"/>
        <v>0</v>
      </c>
      <c r="L53" s="55"/>
      <c r="M53" s="49">
        <f t="shared" si="15"/>
        <v>0</v>
      </c>
      <c r="N53" s="50">
        <f t="shared" si="16"/>
        <v>0</v>
      </c>
      <c r="O53" s="56">
        <f t="shared" si="18"/>
        <v>0</v>
      </c>
      <c r="P53" s="51">
        <f t="shared" si="19"/>
        <v>0</v>
      </c>
      <c r="Q53" s="52">
        <f t="shared" si="17"/>
        <v>0</v>
      </c>
      <c r="R53" s="6"/>
      <c r="S53" s="6"/>
      <c r="T53" s="6"/>
      <c r="U53" s="6"/>
      <c r="V53" s="6"/>
      <c r="W53" s="6"/>
      <c r="X53" s="6"/>
    </row>
    <row r="54" spans="1:24" ht="12.75" customHeight="1" outlineLevel="1" x14ac:dyDescent="0.3">
      <c r="A54" s="41"/>
      <c r="B54" s="87" t="s">
        <v>37</v>
      </c>
      <c r="C54" s="88"/>
      <c r="D54" s="57" t="s">
        <v>32</v>
      </c>
      <c r="E54" s="60">
        <v>1</v>
      </c>
      <c r="F54" s="58">
        <f>$V$3</f>
        <v>1073.2352941176471</v>
      </c>
      <c r="G54" s="58">
        <f t="shared" si="25"/>
        <v>1073.2352941176471</v>
      </c>
      <c r="H54" s="46"/>
      <c r="I54" s="47">
        <f t="shared" si="13"/>
        <v>0</v>
      </c>
      <c r="J54" s="48"/>
      <c r="K54" s="54">
        <f t="shared" si="14"/>
        <v>0</v>
      </c>
      <c r="L54" s="55"/>
      <c r="M54" s="49">
        <f t="shared" si="15"/>
        <v>0</v>
      </c>
      <c r="N54" s="50">
        <f t="shared" si="16"/>
        <v>0</v>
      </c>
      <c r="O54" s="56">
        <f t="shared" si="18"/>
        <v>0</v>
      </c>
      <c r="P54" s="51">
        <f t="shared" si="19"/>
        <v>0</v>
      </c>
      <c r="Q54" s="52">
        <f t="shared" si="17"/>
        <v>0</v>
      </c>
      <c r="R54" s="6"/>
      <c r="S54" s="6"/>
      <c r="T54" s="6"/>
      <c r="U54" s="6"/>
      <c r="V54" s="6"/>
      <c r="W54" s="6"/>
      <c r="X54" s="6"/>
    </row>
    <row r="55" spans="1:24" ht="12.75" customHeight="1" outlineLevel="1" x14ac:dyDescent="0.3">
      <c r="A55" s="41"/>
      <c r="B55" s="87" t="s">
        <v>42</v>
      </c>
      <c r="C55" s="96"/>
      <c r="D55" s="57" t="s">
        <v>44</v>
      </c>
      <c r="E55" s="60">
        <v>4</v>
      </c>
      <c r="F55" s="58">
        <f>$V$4</f>
        <v>17.585590909090907</v>
      </c>
      <c r="G55" s="58">
        <f t="shared" si="25"/>
        <v>70.342363636363629</v>
      </c>
      <c r="H55" s="46"/>
      <c r="I55" s="47">
        <f t="shared" si="13"/>
        <v>0</v>
      </c>
      <c r="J55" s="48"/>
      <c r="K55" s="54">
        <f t="shared" si="14"/>
        <v>0</v>
      </c>
      <c r="L55" s="55"/>
      <c r="M55" s="49">
        <f t="shared" si="15"/>
        <v>0</v>
      </c>
      <c r="N55" s="50">
        <f t="shared" si="16"/>
        <v>0</v>
      </c>
      <c r="O55" s="56">
        <f t="shared" si="18"/>
        <v>0</v>
      </c>
      <c r="P55" s="51">
        <f t="shared" si="19"/>
        <v>0</v>
      </c>
      <c r="Q55" s="52">
        <f t="shared" si="17"/>
        <v>0</v>
      </c>
      <c r="R55" s="6"/>
      <c r="S55" s="6"/>
      <c r="T55" s="6"/>
      <c r="U55" s="6"/>
      <c r="V55" s="6"/>
      <c r="W55" s="6"/>
      <c r="X55" s="6"/>
    </row>
    <row r="56" spans="1:24" ht="12.75" customHeight="1" outlineLevel="1" x14ac:dyDescent="0.3">
      <c r="A56" s="41"/>
      <c r="B56" s="87" t="s">
        <v>43</v>
      </c>
      <c r="C56" s="96"/>
      <c r="D56" s="57" t="s">
        <v>44</v>
      </c>
      <c r="E56" s="60">
        <v>2</v>
      </c>
      <c r="F56" s="58">
        <f>$V$5</f>
        <v>46.666666666666664</v>
      </c>
      <c r="G56" s="58">
        <f t="shared" si="25"/>
        <v>93.333333333333329</v>
      </c>
      <c r="H56" s="46"/>
      <c r="I56" s="47">
        <f t="shared" si="13"/>
        <v>0</v>
      </c>
      <c r="J56" s="48"/>
      <c r="K56" s="54">
        <f t="shared" si="14"/>
        <v>0</v>
      </c>
      <c r="L56" s="55"/>
      <c r="M56" s="49">
        <f t="shared" si="15"/>
        <v>0</v>
      </c>
      <c r="N56" s="50">
        <f t="shared" si="16"/>
        <v>0</v>
      </c>
      <c r="O56" s="56">
        <f t="shared" si="18"/>
        <v>0</v>
      </c>
      <c r="P56" s="51">
        <f t="shared" si="19"/>
        <v>0</v>
      </c>
      <c r="Q56" s="52">
        <f t="shared" si="17"/>
        <v>0</v>
      </c>
      <c r="R56" s="6"/>
      <c r="S56" s="6"/>
      <c r="T56" s="6"/>
      <c r="U56" s="6"/>
      <c r="V56" s="6"/>
      <c r="W56" s="6"/>
      <c r="X56" s="6"/>
    </row>
    <row r="57" spans="1:24" ht="12.75" customHeight="1" x14ac:dyDescent="0.3">
      <c r="A57" s="41"/>
      <c r="B57" s="87"/>
      <c r="C57" s="88"/>
      <c r="D57" s="57"/>
      <c r="E57" s="60"/>
      <c r="F57" s="58"/>
      <c r="G57" s="58"/>
      <c r="H57" s="46"/>
      <c r="I57" s="47">
        <f t="shared" si="13"/>
        <v>0</v>
      </c>
      <c r="J57" s="59"/>
      <c r="K57" s="54">
        <f t="shared" si="14"/>
        <v>0</v>
      </c>
      <c r="L57" s="55"/>
      <c r="M57" s="49">
        <f t="shared" si="15"/>
        <v>0</v>
      </c>
      <c r="N57" s="50">
        <f t="shared" si="16"/>
        <v>0</v>
      </c>
      <c r="O57" s="56">
        <f t="shared" si="18"/>
        <v>0</v>
      </c>
      <c r="P57" s="51">
        <f t="shared" si="19"/>
        <v>0</v>
      </c>
      <c r="Q57" s="52">
        <f t="shared" si="17"/>
        <v>0</v>
      </c>
      <c r="R57" s="6"/>
      <c r="S57" s="6"/>
      <c r="T57" s="6"/>
      <c r="U57" s="6"/>
      <c r="V57" s="6"/>
      <c r="W57" s="6"/>
      <c r="X57" s="6"/>
    </row>
    <row r="58" spans="1:24" ht="12.75" customHeight="1" x14ac:dyDescent="0.3">
      <c r="A58" s="41"/>
      <c r="B58" s="95" t="s">
        <v>57</v>
      </c>
      <c r="C58" s="88"/>
      <c r="D58" s="42"/>
      <c r="E58" s="61"/>
      <c r="F58" s="44"/>
      <c r="G58" s="45"/>
      <c r="H58" s="46"/>
      <c r="I58" s="47">
        <f t="shared" si="13"/>
        <v>0</v>
      </c>
      <c r="J58" s="59"/>
      <c r="K58" s="54">
        <f t="shared" si="14"/>
        <v>0</v>
      </c>
      <c r="L58" s="55"/>
      <c r="M58" s="49">
        <f t="shared" si="15"/>
        <v>0</v>
      </c>
      <c r="N58" s="50">
        <f t="shared" si="16"/>
        <v>0</v>
      </c>
      <c r="O58" s="56">
        <f t="shared" si="18"/>
        <v>0</v>
      </c>
      <c r="P58" s="51">
        <f t="shared" si="19"/>
        <v>0</v>
      </c>
      <c r="Q58" s="52">
        <f t="shared" si="17"/>
        <v>0</v>
      </c>
      <c r="R58" s="6"/>
      <c r="S58" s="6"/>
      <c r="T58" s="6"/>
      <c r="U58" s="6"/>
      <c r="V58" s="6"/>
      <c r="W58" s="6"/>
      <c r="X58" s="6"/>
    </row>
    <row r="59" spans="1:24" ht="12.75" customHeight="1" outlineLevel="1" x14ac:dyDescent="0.3">
      <c r="A59" s="41"/>
      <c r="B59" s="87" t="s">
        <v>36</v>
      </c>
      <c r="C59" s="88"/>
      <c r="D59" s="57" t="s">
        <v>32</v>
      </c>
      <c r="E59" s="60">
        <v>1</v>
      </c>
      <c r="F59" s="58">
        <f>$V$2</f>
        <v>79.106166666666667</v>
      </c>
      <c r="G59" s="58">
        <f t="shared" ref="G59:G62" si="26">E59*F59</f>
        <v>79.106166666666667</v>
      </c>
      <c r="H59" s="46"/>
      <c r="I59" s="47">
        <f t="shared" si="13"/>
        <v>0</v>
      </c>
      <c r="J59" s="48"/>
      <c r="K59" s="54">
        <f t="shared" si="14"/>
        <v>0</v>
      </c>
      <c r="L59" s="55"/>
      <c r="M59" s="49">
        <f t="shared" si="15"/>
        <v>0</v>
      </c>
      <c r="N59" s="50">
        <f t="shared" si="16"/>
        <v>0</v>
      </c>
      <c r="O59" s="56">
        <f t="shared" si="18"/>
        <v>0</v>
      </c>
      <c r="P59" s="51">
        <f t="shared" si="19"/>
        <v>0</v>
      </c>
      <c r="Q59" s="52">
        <f t="shared" si="17"/>
        <v>0</v>
      </c>
      <c r="R59" s="6"/>
      <c r="S59" s="6"/>
      <c r="T59" s="6"/>
      <c r="U59" s="6"/>
      <c r="V59" s="6"/>
      <c r="W59" s="6"/>
      <c r="X59" s="6"/>
    </row>
    <row r="60" spans="1:24" ht="12.75" customHeight="1" outlineLevel="1" x14ac:dyDescent="0.3">
      <c r="A60" s="41"/>
      <c r="B60" s="87" t="s">
        <v>37</v>
      </c>
      <c r="C60" s="88"/>
      <c r="D60" s="57" t="s">
        <v>32</v>
      </c>
      <c r="E60" s="60">
        <v>1</v>
      </c>
      <c r="F60" s="58">
        <f>$V$3</f>
        <v>1073.2352941176471</v>
      </c>
      <c r="G60" s="58">
        <f t="shared" si="26"/>
        <v>1073.2352941176471</v>
      </c>
      <c r="H60" s="46"/>
      <c r="I60" s="47">
        <f t="shared" si="13"/>
        <v>0</v>
      </c>
      <c r="J60" s="48"/>
      <c r="K60" s="54">
        <f t="shared" si="14"/>
        <v>0</v>
      </c>
      <c r="L60" s="55"/>
      <c r="M60" s="49">
        <f t="shared" si="15"/>
        <v>0</v>
      </c>
      <c r="N60" s="50">
        <f t="shared" si="16"/>
        <v>0</v>
      </c>
      <c r="O60" s="56">
        <f t="shared" si="18"/>
        <v>0</v>
      </c>
      <c r="P60" s="51">
        <f t="shared" si="19"/>
        <v>0</v>
      </c>
      <c r="Q60" s="52">
        <f t="shared" si="17"/>
        <v>0</v>
      </c>
      <c r="R60" s="6"/>
      <c r="S60" s="6"/>
      <c r="T60" s="6"/>
      <c r="U60" s="6"/>
      <c r="V60" s="6"/>
      <c r="W60" s="6"/>
      <c r="X60" s="6"/>
    </row>
    <row r="61" spans="1:24" ht="12.75" customHeight="1" outlineLevel="1" x14ac:dyDescent="0.3">
      <c r="A61" s="41"/>
      <c r="B61" s="87" t="s">
        <v>42</v>
      </c>
      <c r="C61" s="96"/>
      <c r="D61" s="57" t="s">
        <v>44</v>
      </c>
      <c r="E61" s="60">
        <v>4</v>
      </c>
      <c r="F61" s="58">
        <f>$V$4</f>
        <v>17.585590909090907</v>
      </c>
      <c r="G61" s="58">
        <f t="shared" si="26"/>
        <v>70.342363636363629</v>
      </c>
      <c r="H61" s="46"/>
      <c r="I61" s="47">
        <f t="shared" si="13"/>
        <v>0</v>
      </c>
      <c r="J61" s="48"/>
      <c r="K61" s="54">
        <f t="shared" si="14"/>
        <v>0</v>
      </c>
      <c r="L61" s="55"/>
      <c r="M61" s="49">
        <f t="shared" si="15"/>
        <v>0</v>
      </c>
      <c r="N61" s="50">
        <f t="shared" si="16"/>
        <v>0</v>
      </c>
      <c r="O61" s="56">
        <f t="shared" si="18"/>
        <v>0</v>
      </c>
      <c r="P61" s="51">
        <f t="shared" si="19"/>
        <v>0</v>
      </c>
      <c r="Q61" s="52">
        <f t="shared" si="17"/>
        <v>0</v>
      </c>
      <c r="R61" s="6"/>
      <c r="S61" s="6"/>
      <c r="T61" s="6"/>
      <c r="U61" s="6"/>
      <c r="V61" s="6"/>
      <c r="W61" s="6"/>
      <c r="X61" s="6"/>
    </row>
    <row r="62" spans="1:24" ht="12.75" customHeight="1" outlineLevel="1" x14ac:dyDescent="0.3">
      <c r="A62" s="41"/>
      <c r="B62" s="87" t="s">
        <v>43</v>
      </c>
      <c r="C62" s="96"/>
      <c r="D62" s="57" t="s">
        <v>44</v>
      </c>
      <c r="E62" s="60">
        <v>2</v>
      </c>
      <c r="F62" s="58">
        <f>$V$5</f>
        <v>46.666666666666664</v>
      </c>
      <c r="G62" s="58">
        <f t="shared" si="26"/>
        <v>93.333333333333329</v>
      </c>
      <c r="H62" s="46"/>
      <c r="I62" s="47">
        <f t="shared" si="13"/>
        <v>0</v>
      </c>
      <c r="J62" s="48"/>
      <c r="K62" s="54">
        <f t="shared" si="14"/>
        <v>0</v>
      </c>
      <c r="L62" s="55"/>
      <c r="M62" s="49">
        <f t="shared" si="15"/>
        <v>0</v>
      </c>
      <c r="N62" s="50">
        <f t="shared" si="16"/>
        <v>0</v>
      </c>
      <c r="O62" s="56">
        <f t="shared" si="18"/>
        <v>0</v>
      </c>
      <c r="P62" s="51">
        <f t="shared" si="19"/>
        <v>0</v>
      </c>
      <c r="Q62" s="52">
        <f t="shared" si="17"/>
        <v>0</v>
      </c>
      <c r="R62" s="6"/>
      <c r="S62" s="6"/>
      <c r="T62" s="6"/>
      <c r="U62" s="6"/>
      <c r="V62" s="6"/>
      <c r="W62" s="6"/>
      <c r="X62" s="6"/>
    </row>
    <row r="63" spans="1:24" ht="12.75" customHeight="1" x14ac:dyDescent="0.3">
      <c r="A63" s="41"/>
      <c r="B63" s="87"/>
      <c r="C63" s="96"/>
      <c r="D63" s="57"/>
      <c r="E63" s="60"/>
      <c r="F63" s="58"/>
      <c r="G63" s="58"/>
      <c r="H63" s="46"/>
      <c r="I63" s="47">
        <f t="shared" si="13"/>
        <v>0</v>
      </c>
      <c r="J63" s="59"/>
      <c r="K63" s="54">
        <f t="shared" si="14"/>
        <v>0</v>
      </c>
      <c r="L63" s="55"/>
      <c r="M63" s="49">
        <f t="shared" si="15"/>
        <v>0</v>
      </c>
      <c r="N63" s="50">
        <f t="shared" si="16"/>
        <v>0</v>
      </c>
      <c r="O63" s="56">
        <f t="shared" si="18"/>
        <v>0</v>
      </c>
      <c r="P63" s="51">
        <f t="shared" si="19"/>
        <v>0</v>
      </c>
      <c r="Q63" s="52">
        <f t="shared" si="17"/>
        <v>0</v>
      </c>
      <c r="R63" s="6"/>
      <c r="S63" s="6"/>
      <c r="T63" s="6"/>
      <c r="U63" s="6"/>
      <c r="V63" s="6"/>
      <c r="W63" s="6"/>
      <c r="X63" s="6"/>
    </row>
    <row r="64" spans="1:24" ht="12.75" customHeight="1" x14ac:dyDescent="0.3">
      <c r="A64" s="41"/>
      <c r="B64" s="95" t="s">
        <v>58</v>
      </c>
      <c r="C64" s="88"/>
      <c r="D64" s="42"/>
      <c r="E64" s="61"/>
      <c r="F64" s="44"/>
      <c r="G64" s="45"/>
      <c r="H64" s="46"/>
      <c r="I64" s="47">
        <f t="shared" si="13"/>
        <v>0</v>
      </c>
      <c r="J64" s="59"/>
      <c r="K64" s="54">
        <f t="shared" si="14"/>
        <v>0</v>
      </c>
      <c r="L64" s="55"/>
      <c r="M64" s="49">
        <f t="shared" si="15"/>
        <v>0</v>
      </c>
      <c r="N64" s="50">
        <f t="shared" si="16"/>
        <v>0</v>
      </c>
      <c r="O64" s="56">
        <f t="shared" si="18"/>
        <v>0</v>
      </c>
      <c r="P64" s="51">
        <f t="shared" si="19"/>
        <v>0</v>
      </c>
      <c r="Q64" s="52">
        <f t="shared" si="17"/>
        <v>0</v>
      </c>
      <c r="R64" s="6"/>
      <c r="S64" s="6"/>
      <c r="T64" s="6"/>
      <c r="U64" s="6"/>
      <c r="V64" s="6"/>
      <c r="W64" s="6"/>
      <c r="X64" s="6"/>
    </row>
    <row r="65" spans="1:24" ht="12.75" customHeight="1" outlineLevel="1" x14ac:dyDescent="0.3">
      <c r="A65" s="41"/>
      <c r="B65" s="87" t="s">
        <v>36</v>
      </c>
      <c r="C65" s="88"/>
      <c r="D65" s="57" t="s">
        <v>32</v>
      </c>
      <c r="E65" s="60">
        <v>1</v>
      </c>
      <c r="F65" s="58">
        <f>$V$2</f>
        <v>79.106166666666667</v>
      </c>
      <c r="G65" s="58">
        <f t="shared" ref="G65:G68" si="27">E65*F65</f>
        <v>79.106166666666667</v>
      </c>
      <c r="H65" s="46"/>
      <c r="I65" s="47">
        <f t="shared" si="13"/>
        <v>0</v>
      </c>
      <c r="J65" s="48"/>
      <c r="K65" s="54">
        <f t="shared" si="14"/>
        <v>0</v>
      </c>
      <c r="L65" s="55"/>
      <c r="M65" s="49">
        <f t="shared" si="15"/>
        <v>0</v>
      </c>
      <c r="N65" s="50">
        <f t="shared" si="16"/>
        <v>0</v>
      </c>
      <c r="O65" s="56">
        <f t="shared" si="18"/>
        <v>0</v>
      </c>
      <c r="P65" s="51">
        <f t="shared" si="19"/>
        <v>0</v>
      </c>
      <c r="Q65" s="52">
        <f t="shared" si="17"/>
        <v>0</v>
      </c>
      <c r="R65" s="6"/>
      <c r="S65" s="6"/>
      <c r="T65" s="6"/>
      <c r="U65" s="6"/>
      <c r="V65" s="6"/>
      <c r="W65" s="6"/>
      <c r="X65" s="6"/>
    </row>
    <row r="66" spans="1:24" ht="12.75" customHeight="1" outlineLevel="1" x14ac:dyDescent="0.3">
      <c r="A66" s="41"/>
      <c r="B66" s="87" t="s">
        <v>37</v>
      </c>
      <c r="C66" s="88"/>
      <c r="D66" s="57" t="s">
        <v>32</v>
      </c>
      <c r="E66" s="60">
        <v>1</v>
      </c>
      <c r="F66" s="58">
        <f>$V$3</f>
        <v>1073.2352941176471</v>
      </c>
      <c r="G66" s="58">
        <f t="shared" si="27"/>
        <v>1073.2352941176471</v>
      </c>
      <c r="H66" s="46"/>
      <c r="I66" s="47">
        <f t="shared" si="13"/>
        <v>0</v>
      </c>
      <c r="J66" s="48"/>
      <c r="K66" s="54">
        <f t="shared" si="14"/>
        <v>0</v>
      </c>
      <c r="L66" s="55"/>
      <c r="M66" s="49">
        <f t="shared" si="15"/>
        <v>0</v>
      </c>
      <c r="N66" s="50">
        <f t="shared" si="16"/>
        <v>0</v>
      </c>
      <c r="O66" s="56">
        <f t="shared" si="18"/>
        <v>0</v>
      </c>
      <c r="P66" s="51">
        <f t="shared" si="19"/>
        <v>0</v>
      </c>
      <c r="Q66" s="52">
        <f t="shared" si="17"/>
        <v>0</v>
      </c>
      <c r="R66" s="6"/>
      <c r="S66" s="6"/>
      <c r="T66" s="6"/>
      <c r="U66" s="6"/>
      <c r="V66" s="6"/>
      <c r="W66" s="6"/>
      <c r="X66" s="6"/>
    </row>
    <row r="67" spans="1:24" ht="12.75" customHeight="1" outlineLevel="1" x14ac:dyDescent="0.3">
      <c r="A67" s="41"/>
      <c r="B67" s="87" t="s">
        <v>42</v>
      </c>
      <c r="C67" s="96"/>
      <c r="D67" s="57" t="s">
        <v>44</v>
      </c>
      <c r="E67" s="60">
        <v>4</v>
      </c>
      <c r="F67" s="58">
        <f>$V$4</f>
        <v>17.585590909090907</v>
      </c>
      <c r="G67" s="58">
        <f t="shared" si="27"/>
        <v>70.342363636363629</v>
      </c>
      <c r="H67" s="46"/>
      <c r="I67" s="47">
        <f t="shared" si="13"/>
        <v>0</v>
      </c>
      <c r="J67" s="48"/>
      <c r="K67" s="54">
        <f t="shared" si="14"/>
        <v>0</v>
      </c>
      <c r="L67" s="55"/>
      <c r="M67" s="49">
        <f t="shared" si="15"/>
        <v>0</v>
      </c>
      <c r="N67" s="50">
        <f t="shared" si="16"/>
        <v>0</v>
      </c>
      <c r="O67" s="56">
        <f t="shared" si="18"/>
        <v>0</v>
      </c>
      <c r="P67" s="51">
        <f t="shared" si="19"/>
        <v>0</v>
      </c>
      <c r="Q67" s="52">
        <f t="shared" si="17"/>
        <v>0</v>
      </c>
      <c r="R67" s="6"/>
      <c r="S67" s="6"/>
      <c r="T67" s="6"/>
      <c r="U67" s="6"/>
      <c r="V67" s="6"/>
      <c r="W67" s="6"/>
      <c r="X67" s="6"/>
    </row>
    <row r="68" spans="1:24" ht="12.75" customHeight="1" outlineLevel="1" x14ac:dyDescent="0.3">
      <c r="A68" s="41"/>
      <c r="B68" s="87" t="s">
        <v>43</v>
      </c>
      <c r="C68" s="96"/>
      <c r="D68" s="57" t="s">
        <v>44</v>
      </c>
      <c r="E68" s="60">
        <v>2</v>
      </c>
      <c r="F68" s="58">
        <f>$V$5</f>
        <v>46.666666666666664</v>
      </c>
      <c r="G68" s="58">
        <f t="shared" si="27"/>
        <v>93.333333333333329</v>
      </c>
      <c r="H68" s="46"/>
      <c r="I68" s="47">
        <f t="shared" si="13"/>
        <v>0</v>
      </c>
      <c r="J68" s="48"/>
      <c r="K68" s="54">
        <f t="shared" si="14"/>
        <v>0</v>
      </c>
      <c r="L68" s="55"/>
      <c r="M68" s="49">
        <f t="shared" si="15"/>
        <v>0</v>
      </c>
      <c r="N68" s="50">
        <f t="shared" si="16"/>
        <v>0</v>
      </c>
      <c r="O68" s="56">
        <f t="shared" si="18"/>
        <v>0</v>
      </c>
      <c r="P68" s="51">
        <f t="shared" si="19"/>
        <v>0</v>
      </c>
      <c r="Q68" s="52">
        <f t="shared" si="17"/>
        <v>0</v>
      </c>
      <c r="R68" s="6"/>
      <c r="S68" s="6"/>
      <c r="T68" s="6"/>
      <c r="U68" s="6"/>
      <c r="V68" s="6"/>
      <c r="W68" s="6"/>
      <c r="X68" s="6"/>
    </row>
    <row r="69" spans="1:24" ht="12.75" customHeight="1" x14ac:dyDescent="0.3">
      <c r="A69" s="41"/>
      <c r="B69" s="87"/>
      <c r="C69" s="88"/>
      <c r="D69" s="57"/>
      <c r="E69" s="60"/>
      <c r="F69" s="58"/>
      <c r="G69" s="58"/>
      <c r="H69" s="46"/>
      <c r="I69" s="47">
        <f t="shared" si="13"/>
        <v>0</v>
      </c>
      <c r="J69" s="59"/>
      <c r="K69" s="54">
        <f t="shared" si="14"/>
        <v>0</v>
      </c>
      <c r="L69" s="55"/>
      <c r="M69" s="49">
        <f t="shared" si="15"/>
        <v>0</v>
      </c>
      <c r="N69" s="50">
        <f t="shared" si="16"/>
        <v>0</v>
      </c>
      <c r="O69" s="56">
        <f t="shared" si="18"/>
        <v>0</v>
      </c>
      <c r="P69" s="51">
        <f t="shared" si="19"/>
        <v>0</v>
      </c>
      <c r="Q69" s="52">
        <f t="shared" si="17"/>
        <v>0</v>
      </c>
      <c r="R69" s="6"/>
      <c r="S69" s="6"/>
      <c r="T69" s="6"/>
      <c r="U69" s="6"/>
      <c r="V69" s="6"/>
      <c r="W69" s="6"/>
      <c r="X69" s="6"/>
    </row>
    <row r="70" spans="1:24" ht="12.75" customHeight="1" x14ac:dyDescent="0.3">
      <c r="A70" s="41"/>
      <c r="B70" s="95" t="s">
        <v>59</v>
      </c>
      <c r="C70" s="88"/>
      <c r="D70" s="42"/>
      <c r="E70" s="61"/>
      <c r="F70" s="44"/>
      <c r="G70" s="45"/>
      <c r="H70" s="46"/>
      <c r="I70" s="47">
        <f t="shared" si="13"/>
        <v>0</v>
      </c>
      <c r="J70" s="59"/>
      <c r="K70" s="54">
        <f t="shared" si="14"/>
        <v>0</v>
      </c>
      <c r="L70" s="55"/>
      <c r="M70" s="49">
        <f t="shared" si="15"/>
        <v>0</v>
      </c>
      <c r="N70" s="50">
        <f t="shared" si="16"/>
        <v>0</v>
      </c>
      <c r="O70" s="56">
        <f t="shared" si="18"/>
        <v>0</v>
      </c>
      <c r="P70" s="51">
        <f t="shared" si="19"/>
        <v>0</v>
      </c>
      <c r="Q70" s="52">
        <f t="shared" si="17"/>
        <v>0</v>
      </c>
      <c r="R70" s="6"/>
      <c r="S70" s="6"/>
      <c r="T70" s="6"/>
      <c r="U70" s="6"/>
      <c r="V70" s="6"/>
      <c r="W70" s="6"/>
      <c r="X70" s="6"/>
    </row>
    <row r="71" spans="1:24" ht="12.75" customHeight="1" outlineLevel="1" x14ac:dyDescent="0.3">
      <c r="A71" s="41"/>
      <c r="B71" s="87" t="s">
        <v>36</v>
      </c>
      <c r="C71" s="88"/>
      <c r="D71" s="57" t="s">
        <v>32</v>
      </c>
      <c r="E71" s="60">
        <v>1</v>
      </c>
      <c r="F71" s="58">
        <f>$V$2</f>
        <v>79.106166666666667</v>
      </c>
      <c r="G71" s="58">
        <f t="shared" ref="G71:G74" si="28">E71*F71</f>
        <v>79.106166666666667</v>
      </c>
      <c r="H71" s="46"/>
      <c r="I71" s="47">
        <f t="shared" si="13"/>
        <v>0</v>
      </c>
      <c r="J71" s="48"/>
      <c r="K71" s="54">
        <f t="shared" si="14"/>
        <v>0</v>
      </c>
      <c r="L71" s="55"/>
      <c r="M71" s="49">
        <f t="shared" si="15"/>
        <v>0</v>
      </c>
      <c r="N71" s="50">
        <f t="shared" si="16"/>
        <v>0</v>
      </c>
      <c r="O71" s="56">
        <f t="shared" si="18"/>
        <v>0</v>
      </c>
      <c r="P71" s="51">
        <f t="shared" si="19"/>
        <v>0</v>
      </c>
      <c r="Q71" s="52">
        <f t="shared" si="17"/>
        <v>0</v>
      </c>
      <c r="R71" s="6"/>
      <c r="S71" s="6"/>
      <c r="T71" s="6"/>
      <c r="U71" s="6"/>
      <c r="V71" s="6"/>
      <c r="W71" s="6"/>
      <c r="X71" s="6"/>
    </row>
    <row r="72" spans="1:24" ht="12.75" customHeight="1" outlineLevel="1" x14ac:dyDescent="0.3">
      <c r="A72" s="41"/>
      <c r="B72" s="87" t="s">
        <v>37</v>
      </c>
      <c r="C72" s="88"/>
      <c r="D72" s="57" t="s">
        <v>32</v>
      </c>
      <c r="E72" s="60">
        <v>1</v>
      </c>
      <c r="F72" s="58">
        <f>$V$3</f>
        <v>1073.2352941176471</v>
      </c>
      <c r="G72" s="58">
        <f t="shared" si="28"/>
        <v>1073.2352941176471</v>
      </c>
      <c r="H72" s="46"/>
      <c r="I72" s="47">
        <f t="shared" si="13"/>
        <v>0</v>
      </c>
      <c r="J72" s="48"/>
      <c r="K72" s="54">
        <f t="shared" si="14"/>
        <v>0</v>
      </c>
      <c r="L72" s="55"/>
      <c r="M72" s="49">
        <f t="shared" si="15"/>
        <v>0</v>
      </c>
      <c r="N72" s="50">
        <f t="shared" si="16"/>
        <v>0</v>
      </c>
      <c r="O72" s="56">
        <f t="shared" si="18"/>
        <v>0</v>
      </c>
      <c r="P72" s="51">
        <f t="shared" si="19"/>
        <v>0</v>
      </c>
      <c r="Q72" s="52">
        <f t="shared" si="17"/>
        <v>0</v>
      </c>
      <c r="R72" s="6"/>
      <c r="S72" s="6"/>
      <c r="T72" s="6"/>
      <c r="U72" s="6"/>
      <c r="V72" s="6"/>
      <c r="W72" s="6"/>
      <c r="X72" s="6"/>
    </row>
    <row r="73" spans="1:24" ht="12.75" customHeight="1" outlineLevel="1" x14ac:dyDescent="0.3">
      <c r="A73" s="41"/>
      <c r="B73" s="87" t="s">
        <v>42</v>
      </c>
      <c r="C73" s="96"/>
      <c r="D73" s="57" t="s">
        <v>44</v>
      </c>
      <c r="E73" s="60">
        <v>4</v>
      </c>
      <c r="F73" s="58">
        <f>$V$4</f>
        <v>17.585590909090907</v>
      </c>
      <c r="G73" s="58">
        <f t="shared" si="28"/>
        <v>70.342363636363629</v>
      </c>
      <c r="H73" s="46"/>
      <c r="I73" s="47">
        <f t="shared" si="13"/>
        <v>0</v>
      </c>
      <c r="J73" s="48"/>
      <c r="K73" s="54">
        <f t="shared" si="14"/>
        <v>0</v>
      </c>
      <c r="L73" s="55"/>
      <c r="M73" s="49">
        <f t="shared" si="15"/>
        <v>0</v>
      </c>
      <c r="N73" s="50">
        <f t="shared" si="16"/>
        <v>0</v>
      </c>
      <c r="O73" s="56">
        <f t="shared" si="18"/>
        <v>0</v>
      </c>
      <c r="P73" s="51">
        <f t="shared" si="19"/>
        <v>0</v>
      </c>
      <c r="Q73" s="52">
        <f t="shared" si="17"/>
        <v>0</v>
      </c>
      <c r="R73" s="6"/>
      <c r="S73" s="6"/>
      <c r="T73" s="6"/>
      <c r="U73" s="6"/>
      <c r="V73" s="6"/>
      <c r="W73" s="6"/>
      <c r="X73" s="6"/>
    </row>
    <row r="74" spans="1:24" ht="12.75" customHeight="1" outlineLevel="1" x14ac:dyDescent="0.3">
      <c r="A74" s="41"/>
      <c r="B74" s="87" t="s">
        <v>43</v>
      </c>
      <c r="C74" s="96"/>
      <c r="D74" s="57" t="s">
        <v>44</v>
      </c>
      <c r="E74" s="60">
        <v>2</v>
      </c>
      <c r="F74" s="58">
        <f>$V$5</f>
        <v>46.666666666666664</v>
      </c>
      <c r="G74" s="58">
        <f t="shared" si="28"/>
        <v>93.333333333333329</v>
      </c>
      <c r="H74" s="46"/>
      <c r="I74" s="47">
        <f t="shared" si="13"/>
        <v>0</v>
      </c>
      <c r="J74" s="48"/>
      <c r="K74" s="54">
        <f t="shared" si="14"/>
        <v>0</v>
      </c>
      <c r="L74" s="55"/>
      <c r="M74" s="49">
        <f t="shared" si="15"/>
        <v>0</v>
      </c>
      <c r="N74" s="50">
        <f t="shared" si="16"/>
        <v>0</v>
      </c>
      <c r="O74" s="56">
        <f t="shared" si="18"/>
        <v>0</v>
      </c>
      <c r="P74" s="51">
        <f t="shared" si="19"/>
        <v>0</v>
      </c>
      <c r="Q74" s="52">
        <f t="shared" si="17"/>
        <v>0</v>
      </c>
      <c r="R74" s="6"/>
      <c r="S74" s="6"/>
      <c r="T74" s="6"/>
      <c r="U74" s="6"/>
      <c r="V74" s="6"/>
      <c r="W74" s="6"/>
      <c r="X74" s="6"/>
    </row>
    <row r="75" spans="1:24" ht="12.75" customHeight="1" x14ac:dyDescent="0.3">
      <c r="A75" s="41"/>
      <c r="B75" s="87"/>
      <c r="C75" s="96"/>
      <c r="D75" s="57"/>
      <c r="E75" s="60"/>
      <c r="F75" s="58"/>
      <c r="G75" s="58"/>
      <c r="H75" s="46"/>
      <c r="I75" s="47">
        <f t="shared" si="13"/>
        <v>0</v>
      </c>
      <c r="J75" s="59"/>
      <c r="K75" s="54">
        <f t="shared" si="14"/>
        <v>0</v>
      </c>
      <c r="L75" s="55"/>
      <c r="M75" s="49">
        <f t="shared" si="15"/>
        <v>0</v>
      </c>
      <c r="N75" s="50">
        <f t="shared" si="16"/>
        <v>0</v>
      </c>
      <c r="O75" s="56">
        <f t="shared" si="18"/>
        <v>0</v>
      </c>
      <c r="P75" s="51">
        <f t="shared" si="19"/>
        <v>0</v>
      </c>
      <c r="Q75" s="52">
        <f t="shared" si="17"/>
        <v>0</v>
      </c>
      <c r="R75" s="6"/>
      <c r="S75" s="6"/>
      <c r="T75" s="6"/>
      <c r="U75" s="6"/>
      <c r="V75" s="6"/>
      <c r="W75" s="6"/>
      <c r="X75" s="6"/>
    </row>
    <row r="76" spans="1:24" ht="12.75" customHeight="1" x14ac:dyDescent="0.3">
      <c r="A76" s="41"/>
      <c r="B76" s="95" t="s">
        <v>60</v>
      </c>
      <c r="C76" s="88"/>
      <c r="D76" s="42"/>
      <c r="E76" s="61"/>
      <c r="F76" s="44"/>
      <c r="G76" s="45"/>
      <c r="H76" s="46"/>
      <c r="I76" s="47">
        <f t="shared" ref="I76:I139" si="29">J76*E76</f>
        <v>0</v>
      </c>
      <c r="J76" s="59"/>
      <c r="K76" s="54">
        <f t="shared" ref="K76:K139" si="30">L76*E76</f>
        <v>0</v>
      </c>
      <c r="L76" s="55"/>
      <c r="M76" s="49">
        <f t="shared" ref="M76:M139" si="31">N76*E76</f>
        <v>0</v>
      </c>
      <c r="N76" s="50">
        <f t="shared" ref="N76:N139" si="32">J76+L76</f>
        <v>0</v>
      </c>
      <c r="O76" s="56">
        <f t="shared" si="18"/>
        <v>0</v>
      </c>
      <c r="P76" s="51">
        <f t="shared" si="19"/>
        <v>0</v>
      </c>
      <c r="Q76" s="52">
        <f t="shared" ref="Q76:Q139" si="33">O76+P76</f>
        <v>0</v>
      </c>
      <c r="R76" s="6"/>
      <c r="S76" s="6"/>
      <c r="T76" s="6"/>
      <c r="U76" s="6"/>
      <c r="V76" s="6"/>
      <c r="W76" s="6"/>
      <c r="X76" s="6"/>
    </row>
    <row r="77" spans="1:24" ht="12.75" customHeight="1" outlineLevel="1" x14ac:dyDescent="0.3">
      <c r="A77" s="41"/>
      <c r="B77" s="87" t="s">
        <v>36</v>
      </c>
      <c r="C77" s="88"/>
      <c r="D77" s="57" t="s">
        <v>32</v>
      </c>
      <c r="E77" s="60">
        <v>1</v>
      </c>
      <c r="F77" s="58">
        <f>$V$2</f>
        <v>79.106166666666667</v>
      </c>
      <c r="G77" s="58">
        <f t="shared" ref="G77:G80" si="34">E77*F77</f>
        <v>79.106166666666667</v>
      </c>
      <c r="H77" s="46"/>
      <c r="I77" s="47">
        <f t="shared" si="29"/>
        <v>0</v>
      </c>
      <c r="J77" s="48"/>
      <c r="K77" s="54">
        <f t="shared" si="30"/>
        <v>0</v>
      </c>
      <c r="L77" s="55"/>
      <c r="M77" s="49">
        <f t="shared" si="31"/>
        <v>0</v>
      </c>
      <c r="N77" s="50">
        <f t="shared" si="32"/>
        <v>0</v>
      </c>
      <c r="O77" s="56">
        <f t="shared" si="18"/>
        <v>0</v>
      </c>
      <c r="P77" s="51">
        <f t="shared" si="19"/>
        <v>0</v>
      </c>
      <c r="Q77" s="52">
        <f t="shared" si="33"/>
        <v>0</v>
      </c>
      <c r="R77" s="6"/>
      <c r="S77" s="6"/>
      <c r="T77" s="6"/>
      <c r="U77" s="6"/>
      <c r="V77" s="6"/>
      <c r="W77" s="6"/>
      <c r="X77" s="6"/>
    </row>
    <row r="78" spans="1:24" ht="12.75" customHeight="1" outlineLevel="1" x14ac:dyDescent="0.3">
      <c r="A78" s="41"/>
      <c r="B78" s="87" t="s">
        <v>37</v>
      </c>
      <c r="C78" s="88"/>
      <c r="D78" s="57" t="s">
        <v>32</v>
      </c>
      <c r="E78" s="60">
        <v>1</v>
      </c>
      <c r="F78" s="58">
        <f>$V$3</f>
        <v>1073.2352941176471</v>
      </c>
      <c r="G78" s="58">
        <f t="shared" si="34"/>
        <v>1073.2352941176471</v>
      </c>
      <c r="H78" s="46"/>
      <c r="I78" s="47">
        <f t="shared" si="29"/>
        <v>0</v>
      </c>
      <c r="J78" s="48"/>
      <c r="K78" s="54">
        <f t="shared" si="30"/>
        <v>0</v>
      </c>
      <c r="L78" s="55"/>
      <c r="M78" s="49">
        <f t="shared" si="31"/>
        <v>0</v>
      </c>
      <c r="N78" s="50">
        <f t="shared" si="32"/>
        <v>0</v>
      </c>
      <c r="O78" s="56">
        <f t="shared" si="18"/>
        <v>0</v>
      </c>
      <c r="P78" s="51">
        <f t="shared" si="19"/>
        <v>0</v>
      </c>
      <c r="Q78" s="52">
        <f t="shared" si="33"/>
        <v>0</v>
      </c>
      <c r="R78" s="6"/>
      <c r="S78" s="6"/>
      <c r="T78" s="6"/>
      <c r="U78" s="6"/>
      <c r="V78" s="6"/>
      <c r="W78" s="6"/>
      <c r="X78" s="6"/>
    </row>
    <row r="79" spans="1:24" ht="12.75" customHeight="1" outlineLevel="1" x14ac:dyDescent="0.3">
      <c r="A79" s="41"/>
      <c r="B79" s="87" t="s">
        <v>42</v>
      </c>
      <c r="C79" s="96"/>
      <c r="D79" s="57" t="s">
        <v>44</v>
      </c>
      <c r="E79" s="60">
        <v>4</v>
      </c>
      <c r="F79" s="58">
        <f>$V$4</f>
        <v>17.585590909090907</v>
      </c>
      <c r="G79" s="58">
        <f t="shared" si="34"/>
        <v>70.342363636363629</v>
      </c>
      <c r="H79" s="46"/>
      <c r="I79" s="47">
        <f t="shared" si="29"/>
        <v>0</v>
      </c>
      <c r="J79" s="48"/>
      <c r="K79" s="54">
        <f t="shared" si="30"/>
        <v>0</v>
      </c>
      <c r="L79" s="55"/>
      <c r="M79" s="49">
        <f t="shared" si="31"/>
        <v>0</v>
      </c>
      <c r="N79" s="50">
        <f t="shared" si="32"/>
        <v>0</v>
      </c>
      <c r="O79" s="56">
        <f t="shared" ref="O79:O142" si="35">J79*G79</f>
        <v>0</v>
      </c>
      <c r="P79" s="51">
        <f t="shared" ref="P79:P142" si="36">L79*G79</f>
        <v>0</v>
      </c>
      <c r="Q79" s="52">
        <f t="shared" si="33"/>
        <v>0</v>
      </c>
      <c r="R79" s="6"/>
      <c r="S79" s="6"/>
      <c r="T79" s="6"/>
      <c r="U79" s="6"/>
      <c r="V79" s="6"/>
      <c r="W79" s="6"/>
      <c r="X79" s="6"/>
    </row>
    <row r="80" spans="1:24" ht="12.75" customHeight="1" outlineLevel="1" x14ac:dyDescent="0.3">
      <c r="A80" s="41"/>
      <c r="B80" s="87" t="s">
        <v>43</v>
      </c>
      <c r="C80" s="96"/>
      <c r="D80" s="57" t="s">
        <v>44</v>
      </c>
      <c r="E80" s="60">
        <v>2</v>
      </c>
      <c r="F80" s="58">
        <f>$V$5</f>
        <v>46.666666666666664</v>
      </c>
      <c r="G80" s="58">
        <f t="shared" si="34"/>
        <v>93.333333333333329</v>
      </c>
      <c r="H80" s="46"/>
      <c r="I80" s="47">
        <f t="shared" si="29"/>
        <v>0</v>
      </c>
      <c r="J80" s="48"/>
      <c r="K80" s="54">
        <f t="shared" si="30"/>
        <v>0</v>
      </c>
      <c r="L80" s="55"/>
      <c r="M80" s="49">
        <f t="shared" si="31"/>
        <v>0</v>
      </c>
      <c r="N80" s="50">
        <f t="shared" si="32"/>
        <v>0</v>
      </c>
      <c r="O80" s="56">
        <f t="shared" si="35"/>
        <v>0</v>
      </c>
      <c r="P80" s="51">
        <f t="shared" si="36"/>
        <v>0</v>
      </c>
      <c r="Q80" s="52">
        <f t="shared" si="33"/>
        <v>0</v>
      </c>
      <c r="R80" s="6"/>
      <c r="S80" s="6"/>
      <c r="T80" s="6"/>
      <c r="U80" s="6"/>
      <c r="V80" s="6"/>
      <c r="W80" s="6"/>
      <c r="X80" s="6"/>
    </row>
    <row r="81" spans="1:24" ht="12.75" customHeight="1" x14ac:dyDescent="0.3">
      <c r="A81" s="41"/>
      <c r="B81" s="87"/>
      <c r="C81" s="96"/>
      <c r="D81" s="57"/>
      <c r="E81" s="60"/>
      <c r="F81" s="58"/>
      <c r="G81" s="58"/>
      <c r="H81" s="46"/>
      <c r="I81" s="47">
        <f t="shared" si="29"/>
        <v>0</v>
      </c>
      <c r="J81" s="59"/>
      <c r="K81" s="54">
        <f t="shared" si="30"/>
        <v>0</v>
      </c>
      <c r="L81" s="55"/>
      <c r="M81" s="49">
        <f t="shared" si="31"/>
        <v>0</v>
      </c>
      <c r="N81" s="50">
        <f t="shared" si="32"/>
        <v>0</v>
      </c>
      <c r="O81" s="56">
        <f t="shared" si="35"/>
        <v>0</v>
      </c>
      <c r="P81" s="51">
        <f t="shared" si="36"/>
        <v>0</v>
      </c>
      <c r="Q81" s="52">
        <f t="shared" si="33"/>
        <v>0</v>
      </c>
      <c r="R81" s="6"/>
      <c r="S81" s="6"/>
      <c r="T81" s="6"/>
      <c r="U81" s="6"/>
      <c r="V81" s="6"/>
      <c r="W81" s="6"/>
      <c r="X81" s="6"/>
    </row>
    <row r="82" spans="1:24" ht="12.75" customHeight="1" x14ac:dyDescent="0.3">
      <c r="A82" s="41"/>
      <c r="B82" s="95" t="s">
        <v>62</v>
      </c>
      <c r="C82" s="88"/>
      <c r="D82" s="42"/>
      <c r="E82" s="61"/>
      <c r="F82" s="44"/>
      <c r="G82" s="45"/>
      <c r="H82" s="46"/>
      <c r="I82" s="47">
        <f t="shared" si="29"/>
        <v>0</v>
      </c>
      <c r="J82" s="59"/>
      <c r="K82" s="54">
        <f t="shared" si="30"/>
        <v>0</v>
      </c>
      <c r="L82" s="55"/>
      <c r="M82" s="49">
        <f t="shared" si="31"/>
        <v>0</v>
      </c>
      <c r="N82" s="50">
        <f t="shared" si="32"/>
        <v>0</v>
      </c>
      <c r="O82" s="56">
        <f t="shared" si="35"/>
        <v>0</v>
      </c>
      <c r="P82" s="51">
        <f t="shared" si="36"/>
        <v>0</v>
      </c>
      <c r="Q82" s="52">
        <f t="shared" si="33"/>
        <v>0</v>
      </c>
      <c r="R82" s="6"/>
      <c r="S82" s="6"/>
      <c r="T82" s="6"/>
      <c r="U82" s="6"/>
      <c r="V82" s="6"/>
      <c r="W82" s="6"/>
      <c r="X82" s="6"/>
    </row>
    <row r="83" spans="1:24" ht="12.75" customHeight="1" outlineLevel="1" x14ac:dyDescent="0.3">
      <c r="A83" s="41"/>
      <c r="B83" s="87" t="s">
        <v>36</v>
      </c>
      <c r="C83" s="88"/>
      <c r="D83" s="57" t="s">
        <v>32</v>
      </c>
      <c r="E83" s="60">
        <v>1</v>
      </c>
      <c r="F83" s="58">
        <f>$V$2</f>
        <v>79.106166666666667</v>
      </c>
      <c r="G83" s="58">
        <f t="shared" ref="G83:G86" si="37">E83*F83</f>
        <v>79.106166666666667</v>
      </c>
      <c r="H83" s="46"/>
      <c r="I83" s="47">
        <f t="shared" si="29"/>
        <v>0</v>
      </c>
      <c r="J83" s="48"/>
      <c r="K83" s="54">
        <f t="shared" si="30"/>
        <v>0</v>
      </c>
      <c r="L83" s="55"/>
      <c r="M83" s="49">
        <f t="shared" si="31"/>
        <v>0</v>
      </c>
      <c r="N83" s="50">
        <f t="shared" si="32"/>
        <v>0</v>
      </c>
      <c r="O83" s="56">
        <f t="shared" si="35"/>
        <v>0</v>
      </c>
      <c r="P83" s="51">
        <f t="shared" si="36"/>
        <v>0</v>
      </c>
      <c r="Q83" s="52">
        <f t="shared" si="33"/>
        <v>0</v>
      </c>
      <c r="R83" s="6"/>
      <c r="S83" s="6"/>
      <c r="T83" s="6"/>
      <c r="U83" s="6"/>
      <c r="V83" s="6"/>
      <c r="W83" s="6"/>
      <c r="X83" s="6"/>
    </row>
    <row r="84" spans="1:24" ht="12.75" customHeight="1" outlineLevel="1" x14ac:dyDescent="0.3">
      <c r="A84" s="41"/>
      <c r="B84" s="87" t="s">
        <v>37</v>
      </c>
      <c r="C84" s="88"/>
      <c r="D84" s="57" t="s">
        <v>32</v>
      </c>
      <c r="E84" s="60">
        <v>1</v>
      </c>
      <c r="F84" s="58">
        <f>$V$3</f>
        <v>1073.2352941176471</v>
      </c>
      <c r="G84" s="58">
        <f t="shared" si="37"/>
        <v>1073.2352941176471</v>
      </c>
      <c r="H84" s="46"/>
      <c r="I84" s="47">
        <f t="shared" si="29"/>
        <v>0</v>
      </c>
      <c r="J84" s="48"/>
      <c r="K84" s="54">
        <f t="shared" si="30"/>
        <v>0</v>
      </c>
      <c r="L84" s="55"/>
      <c r="M84" s="49">
        <f t="shared" si="31"/>
        <v>0</v>
      </c>
      <c r="N84" s="50">
        <f t="shared" si="32"/>
        <v>0</v>
      </c>
      <c r="O84" s="56">
        <f t="shared" si="35"/>
        <v>0</v>
      </c>
      <c r="P84" s="51">
        <f t="shared" si="36"/>
        <v>0</v>
      </c>
      <c r="Q84" s="52">
        <f t="shared" si="33"/>
        <v>0</v>
      </c>
      <c r="R84" s="6"/>
      <c r="S84" s="6"/>
      <c r="T84" s="6"/>
      <c r="U84" s="6"/>
      <c r="V84" s="6"/>
      <c r="W84" s="6"/>
      <c r="X84" s="6"/>
    </row>
    <row r="85" spans="1:24" ht="12.75" customHeight="1" outlineLevel="1" x14ac:dyDescent="0.3">
      <c r="A85" s="41"/>
      <c r="B85" s="87" t="s">
        <v>42</v>
      </c>
      <c r="C85" s="96"/>
      <c r="D85" s="57" t="s">
        <v>44</v>
      </c>
      <c r="E85" s="60">
        <v>4</v>
      </c>
      <c r="F85" s="58">
        <f>$V$4</f>
        <v>17.585590909090907</v>
      </c>
      <c r="G85" s="58">
        <f t="shared" si="37"/>
        <v>70.342363636363629</v>
      </c>
      <c r="H85" s="46"/>
      <c r="I85" s="47">
        <f t="shared" si="29"/>
        <v>0</v>
      </c>
      <c r="J85" s="48"/>
      <c r="K85" s="54">
        <f t="shared" si="30"/>
        <v>0</v>
      </c>
      <c r="L85" s="55"/>
      <c r="M85" s="49">
        <f t="shared" si="31"/>
        <v>0</v>
      </c>
      <c r="N85" s="50">
        <f t="shared" si="32"/>
        <v>0</v>
      </c>
      <c r="O85" s="56">
        <f t="shared" si="35"/>
        <v>0</v>
      </c>
      <c r="P85" s="51">
        <f t="shared" si="36"/>
        <v>0</v>
      </c>
      <c r="Q85" s="52">
        <f t="shared" si="33"/>
        <v>0</v>
      </c>
      <c r="R85" s="6"/>
      <c r="S85" s="6"/>
      <c r="T85" s="6"/>
      <c r="U85" s="6"/>
      <c r="V85" s="6"/>
      <c r="W85" s="6"/>
      <c r="X85" s="6"/>
    </row>
    <row r="86" spans="1:24" ht="12.75" customHeight="1" outlineLevel="1" x14ac:dyDescent="0.3">
      <c r="A86" s="41"/>
      <c r="B86" s="87" t="s">
        <v>43</v>
      </c>
      <c r="C86" s="96"/>
      <c r="D86" s="57" t="s">
        <v>44</v>
      </c>
      <c r="E86" s="60">
        <v>2</v>
      </c>
      <c r="F86" s="58">
        <f>$V$5</f>
        <v>46.666666666666664</v>
      </c>
      <c r="G86" s="58">
        <f t="shared" si="37"/>
        <v>93.333333333333329</v>
      </c>
      <c r="H86" s="46"/>
      <c r="I86" s="47">
        <f t="shared" si="29"/>
        <v>0</v>
      </c>
      <c r="J86" s="48"/>
      <c r="K86" s="54">
        <f t="shared" si="30"/>
        <v>0</v>
      </c>
      <c r="L86" s="55"/>
      <c r="M86" s="49">
        <f t="shared" si="31"/>
        <v>0</v>
      </c>
      <c r="N86" s="50">
        <f t="shared" si="32"/>
        <v>0</v>
      </c>
      <c r="O86" s="56">
        <f t="shared" si="35"/>
        <v>0</v>
      </c>
      <c r="P86" s="51">
        <f t="shared" si="36"/>
        <v>0</v>
      </c>
      <c r="Q86" s="52">
        <f t="shared" si="33"/>
        <v>0</v>
      </c>
      <c r="R86" s="6"/>
      <c r="S86" s="6"/>
      <c r="T86" s="6"/>
      <c r="U86" s="6"/>
      <c r="V86" s="6"/>
      <c r="W86" s="6"/>
      <c r="X86" s="6"/>
    </row>
    <row r="87" spans="1:24" ht="12.75" customHeight="1" x14ac:dyDescent="0.3">
      <c r="A87" s="41"/>
      <c r="B87" s="87"/>
      <c r="C87" s="96"/>
      <c r="D87" s="57"/>
      <c r="E87" s="60"/>
      <c r="F87" s="58"/>
      <c r="G87" s="58"/>
      <c r="H87" s="46"/>
      <c r="I87" s="47">
        <f t="shared" si="29"/>
        <v>0</v>
      </c>
      <c r="J87" s="59"/>
      <c r="K87" s="54">
        <f t="shared" si="30"/>
        <v>0</v>
      </c>
      <c r="L87" s="55"/>
      <c r="M87" s="49">
        <f t="shared" si="31"/>
        <v>0</v>
      </c>
      <c r="N87" s="50">
        <f t="shared" si="32"/>
        <v>0</v>
      </c>
      <c r="O87" s="56">
        <f t="shared" si="35"/>
        <v>0</v>
      </c>
      <c r="P87" s="51">
        <f t="shared" si="36"/>
        <v>0</v>
      </c>
      <c r="Q87" s="52">
        <f t="shared" si="33"/>
        <v>0</v>
      </c>
      <c r="R87" s="6"/>
      <c r="S87" s="6"/>
      <c r="T87" s="6"/>
      <c r="U87" s="6"/>
      <c r="V87" s="6"/>
      <c r="W87" s="6"/>
      <c r="X87" s="6"/>
    </row>
    <row r="88" spans="1:24" ht="12.75" customHeight="1" x14ac:dyDescent="0.3">
      <c r="A88" s="41"/>
      <c r="B88" s="95" t="s">
        <v>63</v>
      </c>
      <c r="C88" s="88"/>
      <c r="D88" s="42"/>
      <c r="E88" s="61"/>
      <c r="F88" s="44"/>
      <c r="G88" s="45"/>
      <c r="H88" s="46"/>
      <c r="I88" s="47">
        <f t="shared" si="29"/>
        <v>0</v>
      </c>
      <c r="J88" s="59"/>
      <c r="K88" s="54">
        <f t="shared" si="30"/>
        <v>0</v>
      </c>
      <c r="L88" s="55"/>
      <c r="M88" s="49">
        <f t="shared" si="31"/>
        <v>0</v>
      </c>
      <c r="N88" s="50">
        <f t="shared" si="32"/>
        <v>0</v>
      </c>
      <c r="O88" s="56">
        <f t="shared" si="35"/>
        <v>0</v>
      </c>
      <c r="P88" s="51">
        <f t="shared" si="36"/>
        <v>0</v>
      </c>
      <c r="Q88" s="52">
        <f t="shared" si="33"/>
        <v>0</v>
      </c>
      <c r="R88" s="6"/>
      <c r="S88" s="6"/>
      <c r="T88" s="6"/>
      <c r="U88" s="6"/>
      <c r="V88" s="6"/>
      <c r="W88" s="6"/>
      <c r="X88" s="6"/>
    </row>
    <row r="89" spans="1:24" ht="12.75" customHeight="1" outlineLevel="1" x14ac:dyDescent="0.3">
      <c r="A89" s="41"/>
      <c r="B89" s="87" t="s">
        <v>36</v>
      </c>
      <c r="C89" s="88"/>
      <c r="D89" s="57" t="s">
        <v>32</v>
      </c>
      <c r="E89" s="60">
        <v>1</v>
      </c>
      <c r="F89" s="58">
        <f>$V$2</f>
        <v>79.106166666666667</v>
      </c>
      <c r="G89" s="58">
        <f t="shared" ref="G89:G92" si="38">E89*F89</f>
        <v>79.106166666666667</v>
      </c>
      <c r="H89" s="46"/>
      <c r="I89" s="47">
        <f t="shared" si="29"/>
        <v>0</v>
      </c>
      <c r="J89" s="48"/>
      <c r="K89" s="54">
        <f t="shared" si="30"/>
        <v>0</v>
      </c>
      <c r="L89" s="55"/>
      <c r="M89" s="49">
        <f t="shared" si="31"/>
        <v>0</v>
      </c>
      <c r="N89" s="50">
        <f t="shared" si="32"/>
        <v>0</v>
      </c>
      <c r="O89" s="56">
        <f t="shared" si="35"/>
        <v>0</v>
      </c>
      <c r="P89" s="51">
        <f t="shared" si="36"/>
        <v>0</v>
      </c>
      <c r="Q89" s="52">
        <f t="shared" si="33"/>
        <v>0</v>
      </c>
      <c r="R89" s="6"/>
      <c r="S89" s="6"/>
      <c r="T89" s="6"/>
      <c r="U89" s="6"/>
      <c r="V89" s="6"/>
      <c r="W89" s="6"/>
      <c r="X89" s="6"/>
    </row>
    <row r="90" spans="1:24" ht="12.75" customHeight="1" outlineLevel="1" x14ac:dyDescent="0.3">
      <c r="A90" s="41"/>
      <c r="B90" s="87" t="s">
        <v>37</v>
      </c>
      <c r="C90" s="88"/>
      <c r="D90" s="57" t="s">
        <v>32</v>
      </c>
      <c r="E90" s="60">
        <v>1</v>
      </c>
      <c r="F90" s="58">
        <f>$V$3</f>
        <v>1073.2352941176471</v>
      </c>
      <c r="G90" s="58">
        <f t="shared" si="38"/>
        <v>1073.2352941176471</v>
      </c>
      <c r="H90" s="46"/>
      <c r="I90" s="47">
        <f t="shared" si="29"/>
        <v>0</v>
      </c>
      <c r="J90" s="48"/>
      <c r="K90" s="54">
        <f t="shared" si="30"/>
        <v>0</v>
      </c>
      <c r="L90" s="55"/>
      <c r="M90" s="49">
        <f t="shared" si="31"/>
        <v>0</v>
      </c>
      <c r="N90" s="50">
        <f t="shared" si="32"/>
        <v>0</v>
      </c>
      <c r="O90" s="56">
        <f t="shared" si="35"/>
        <v>0</v>
      </c>
      <c r="P90" s="51">
        <f t="shared" si="36"/>
        <v>0</v>
      </c>
      <c r="Q90" s="52">
        <f t="shared" si="33"/>
        <v>0</v>
      </c>
      <c r="R90" s="6"/>
      <c r="S90" s="6"/>
      <c r="T90" s="6"/>
      <c r="U90" s="6"/>
      <c r="V90" s="6"/>
      <c r="W90" s="6"/>
      <c r="X90" s="6"/>
    </row>
    <row r="91" spans="1:24" ht="12.75" customHeight="1" outlineLevel="1" x14ac:dyDescent="0.3">
      <c r="A91" s="41"/>
      <c r="B91" s="87" t="s">
        <v>42</v>
      </c>
      <c r="C91" s="96"/>
      <c r="D91" s="57" t="s">
        <v>44</v>
      </c>
      <c r="E91" s="60">
        <v>4</v>
      </c>
      <c r="F91" s="58">
        <f>$V$4</f>
        <v>17.585590909090907</v>
      </c>
      <c r="G91" s="58">
        <f t="shared" si="38"/>
        <v>70.342363636363629</v>
      </c>
      <c r="H91" s="46"/>
      <c r="I91" s="47">
        <f t="shared" si="29"/>
        <v>0</v>
      </c>
      <c r="J91" s="48"/>
      <c r="K91" s="54">
        <f t="shared" si="30"/>
        <v>0</v>
      </c>
      <c r="L91" s="55"/>
      <c r="M91" s="49">
        <f t="shared" si="31"/>
        <v>0</v>
      </c>
      <c r="N91" s="50">
        <f t="shared" si="32"/>
        <v>0</v>
      </c>
      <c r="O91" s="56">
        <f t="shared" si="35"/>
        <v>0</v>
      </c>
      <c r="P91" s="51">
        <f t="shared" si="36"/>
        <v>0</v>
      </c>
      <c r="Q91" s="52">
        <f t="shared" si="33"/>
        <v>0</v>
      </c>
      <c r="R91" s="6"/>
      <c r="S91" s="6"/>
      <c r="T91" s="6"/>
      <c r="U91" s="6"/>
      <c r="V91" s="6"/>
      <c r="W91" s="6"/>
      <c r="X91" s="6"/>
    </row>
    <row r="92" spans="1:24" ht="12.75" customHeight="1" outlineLevel="1" x14ac:dyDescent="0.3">
      <c r="A92" s="41"/>
      <c r="B92" s="87" t="s">
        <v>43</v>
      </c>
      <c r="C92" s="96"/>
      <c r="D92" s="57" t="s">
        <v>44</v>
      </c>
      <c r="E92" s="60">
        <v>2</v>
      </c>
      <c r="F92" s="58">
        <f>$V$5</f>
        <v>46.666666666666664</v>
      </c>
      <c r="G92" s="58">
        <f t="shared" si="38"/>
        <v>93.333333333333329</v>
      </c>
      <c r="H92" s="46"/>
      <c r="I92" s="47">
        <f t="shared" si="29"/>
        <v>0</v>
      </c>
      <c r="J92" s="48"/>
      <c r="K92" s="54">
        <f t="shared" si="30"/>
        <v>0</v>
      </c>
      <c r="L92" s="55"/>
      <c r="M92" s="49">
        <f t="shared" si="31"/>
        <v>0</v>
      </c>
      <c r="N92" s="50">
        <f t="shared" si="32"/>
        <v>0</v>
      </c>
      <c r="O92" s="56">
        <f t="shared" si="35"/>
        <v>0</v>
      </c>
      <c r="P92" s="51">
        <f t="shared" si="36"/>
        <v>0</v>
      </c>
      <c r="Q92" s="52">
        <f t="shared" si="33"/>
        <v>0</v>
      </c>
      <c r="R92" s="6"/>
      <c r="S92" s="6"/>
      <c r="T92" s="6"/>
      <c r="U92" s="6"/>
      <c r="V92" s="6"/>
      <c r="W92" s="6"/>
      <c r="X92" s="6"/>
    </row>
    <row r="93" spans="1:24" ht="12.75" customHeight="1" x14ac:dyDescent="0.3">
      <c r="A93" s="41"/>
      <c r="B93" s="87"/>
      <c r="C93" s="88"/>
      <c r="D93" s="57"/>
      <c r="E93" s="60"/>
      <c r="F93" s="58"/>
      <c r="G93" s="58"/>
      <c r="H93" s="46"/>
      <c r="I93" s="47">
        <f t="shared" si="29"/>
        <v>0</v>
      </c>
      <c r="J93" s="59"/>
      <c r="K93" s="54">
        <f t="shared" si="30"/>
        <v>0</v>
      </c>
      <c r="L93" s="55"/>
      <c r="M93" s="49">
        <f t="shared" si="31"/>
        <v>0</v>
      </c>
      <c r="N93" s="50">
        <f t="shared" si="32"/>
        <v>0</v>
      </c>
      <c r="O93" s="56">
        <f t="shared" si="35"/>
        <v>0</v>
      </c>
      <c r="P93" s="51">
        <f t="shared" si="36"/>
        <v>0</v>
      </c>
      <c r="Q93" s="52">
        <f t="shared" si="33"/>
        <v>0</v>
      </c>
      <c r="R93" s="6"/>
      <c r="S93" s="6"/>
      <c r="T93" s="6"/>
      <c r="U93" s="6"/>
      <c r="V93" s="6"/>
      <c r="W93" s="6"/>
      <c r="X93" s="6"/>
    </row>
    <row r="94" spans="1:24" ht="12.75" customHeight="1" x14ac:dyDescent="0.3">
      <c r="A94" s="41"/>
      <c r="B94" s="95" t="s">
        <v>64</v>
      </c>
      <c r="C94" s="88"/>
      <c r="D94" s="42"/>
      <c r="E94" s="61"/>
      <c r="F94" s="44"/>
      <c r="G94" s="45"/>
      <c r="H94" s="46"/>
      <c r="I94" s="47">
        <f t="shared" si="29"/>
        <v>0</v>
      </c>
      <c r="J94" s="59"/>
      <c r="K94" s="54">
        <f t="shared" si="30"/>
        <v>0</v>
      </c>
      <c r="L94" s="55"/>
      <c r="M94" s="49">
        <f t="shared" si="31"/>
        <v>0</v>
      </c>
      <c r="N94" s="50">
        <f t="shared" si="32"/>
        <v>0</v>
      </c>
      <c r="O94" s="56">
        <f t="shared" si="35"/>
        <v>0</v>
      </c>
      <c r="P94" s="51">
        <f t="shared" si="36"/>
        <v>0</v>
      </c>
      <c r="Q94" s="52">
        <f t="shared" si="33"/>
        <v>0</v>
      </c>
      <c r="R94" s="6"/>
      <c r="S94" s="6"/>
      <c r="T94" s="6"/>
      <c r="U94" s="6"/>
      <c r="V94" s="6"/>
      <c r="W94" s="6"/>
      <c r="X94" s="6"/>
    </row>
    <row r="95" spans="1:24" ht="12.75" customHeight="1" outlineLevel="1" x14ac:dyDescent="0.3">
      <c r="A95" s="41"/>
      <c r="B95" s="87" t="s">
        <v>36</v>
      </c>
      <c r="C95" s="88"/>
      <c r="D95" s="57" t="s">
        <v>32</v>
      </c>
      <c r="E95" s="60">
        <v>1</v>
      </c>
      <c r="F95" s="58">
        <f>$V$2</f>
        <v>79.106166666666667</v>
      </c>
      <c r="G95" s="58">
        <f t="shared" ref="G95:G98" si="39">E95*F95</f>
        <v>79.106166666666667</v>
      </c>
      <c r="H95" s="46"/>
      <c r="I95" s="47">
        <f t="shared" si="29"/>
        <v>0</v>
      </c>
      <c r="J95" s="48"/>
      <c r="K95" s="54">
        <f t="shared" si="30"/>
        <v>0</v>
      </c>
      <c r="L95" s="55"/>
      <c r="M95" s="49">
        <f t="shared" si="31"/>
        <v>0</v>
      </c>
      <c r="N95" s="50">
        <f t="shared" si="32"/>
        <v>0</v>
      </c>
      <c r="O95" s="56">
        <f t="shared" si="35"/>
        <v>0</v>
      </c>
      <c r="P95" s="51">
        <f t="shared" si="36"/>
        <v>0</v>
      </c>
      <c r="Q95" s="52">
        <f t="shared" si="33"/>
        <v>0</v>
      </c>
      <c r="R95" s="6"/>
      <c r="S95" s="6"/>
      <c r="T95" s="6"/>
      <c r="U95" s="6"/>
      <c r="V95" s="6"/>
      <c r="W95" s="6"/>
      <c r="X95" s="6"/>
    </row>
    <row r="96" spans="1:24" ht="12.75" customHeight="1" outlineLevel="1" x14ac:dyDescent="0.3">
      <c r="A96" s="41"/>
      <c r="B96" s="87" t="s">
        <v>37</v>
      </c>
      <c r="C96" s="88"/>
      <c r="D96" s="57" t="s">
        <v>32</v>
      </c>
      <c r="E96" s="60">
        <v>1</v>
      </c>
      <c r="F96" s="58">
        <f>$V$3</f>
        <v>1073.2352941176471</v>
      </c>
      <c r="G96" s="58">
        <f t="shared" si="39"/>
        <v>1073.2352941176471</v>
      </c>
      <c r="H96" s="46"/>
      <c r="I96" s="47">
        <f t="shared" si="29"/>
        <v>0</v>
      </c>
      <c r="J96" s="48"/>
      <c r="K96" s="54">
        <f t="shared" si="30"/>
        <v>0</v>
      </c>
      <c r="L96" s="55"/>
      <c r="M96" s="49">
        <f t="shared" si="31"/>
        <v>0</v>
      </c>
      <c r="N96" s="50">
        <f t="shared" si="32"/>
        <v>0</v>
      </c>
      <c r="O96" s="56">
        <f t="shared" si="35"/>
        <v>0</v>
      </c>
      <c r="P96" s="51">
        <f t="shared" si="36"/>
        <v>0</v>
      </c>
      <c r="Q96" s="52">
        <f t="shared" si="33"/>
        <v>0</v>
      </c>
      <c r="R96" s="6"/>
      <c r="S96" s="6"/>
      <c r="T96" s="6"/>
      <c r="U96" s="6"/>
      <c r="V96" s="6"/>
      <c r="W96" s="6"/>
      <c r="X96" s="6"/>
    </row>
    <row r="97" spans="1:24" ht="12.75" customHeight="1" outlineLevel="1" x14ac:dyDescent="0.3">
      <c r="A97" s="41"/>
      <c r="B97" s="87" t="s">
        <v>42</v>
      </c>
      <c r="C97" s="96"/>
      <c r="D97" s="57" t="s">
        <v>44</v>
      </c>
      <c r="E97" s="60">
        <v>4</v>
      </c>
      <c r="F97" s="58">
        <f>$V$4</f>
        <v>17.585590909090907</v>
      </c>
      <c r="G97" s="58">
        <f t="shared" si="39"/>
        <v>70.342363636363629</v>
      </c>
      <c r="H97" s="46"/>
      <c r="I97" s="47">
        <f t="shared" si="29"/>
        <v>0</v>
      </c>
      <c r="J97" s="48"/>
      <c r="K97" s="54">
        <f t="shared" si="30"/>
        <v>0</v>
      </c>
      <c r="L97" s="55"/>
      <c r="M97" s="49">
        <f t="shared" si="31"/>
        <v>0</v>
      </c>
      <c r="N97" s="50">
        <f t="shared" si="32"/>
        <v>0</v>
      </c>
      <c r="O97" s="56">
        <f t="shared" si="35"/>
        <v>0</v>
      </c>
      <c r="P97" s="51">
        <f t="shared" si="36"/>
        <v>0</v>
      </c>
      <c r="Q97" s="52">
        <f t="shared" si="33"/>
        <v>0</v>
      </c>
      <c r="R97" s="6"/>
      <c r="S97" s="6"/>
      <c r="T97" s="6"/>
      <c r="U97" s="6"/>
      <c r="V97" s="6"/>
      <c r="W97" s="6"/>
      <c r="X97" s="6"/>
    </row>
    <row r="98" spans="1:24" ht="12.75" customHeight="1" outlineLevel="1" x14ac:dyDescent="0.3">
      <c r="A98" s="41"/>
      <c r="B98" s="87" t="s">
        <v>43</v>
      </c>
      <c r="C98" s="96"/>
      <c r="D98" s="57" t="s">
        <v>44</v>
      </c>
      <c r="E98" s="60">
        <v>2</v>
      </c>
      <c r="F98" s="58">
        <f>$V$5</f>
        <v>46.666666666666664</v>
      </c>
      <c r="G98" s="58">
        <f t="shared" si="39"/>
        <v>93.333333333333329</v>
      </c>
      <c r="H98" s="46"/>
      <c r="I98" s="47">
        <f t="shared" si="29"/>
        <v>0</v>
      </c>
      <c r="J98" s="48"/>
      <c r="K98" s="54">
        <f t="shared" si="30"/>
        <v>0</v>
      </c>
      <c r="L98" s="55"/>
      <c r="M98" s="49">
        <f t="shared" si="31"/>
        <v>0</v>
      </c>
      <c r="N98" s="50">
        <f t="shared" si="32"/>
        <v>0</v>
      </c>
      <c r="O98" s="56">
        <f t="shared" si="35"/>
        <v>0</v>
      </c>
      <c r="P98" s="51">
        <f t="shared" si="36"/>
        <v>0</v>
      </c>
      <c r="Q98" s="52">
        <f t="shared" si="33"/>
        <v>0</v>
      </c>
      <c r="R98" s="6"/>
      <c r="S98" s="6"/>
      <c r="T98" s="6"/>
      <c r="U98" s="6"/>
      <c r="V98" s="6"/>
      <c r="W98" s="6"/>
      <c r="X98" s="6"/>
    </row>
    <row r="99" spans="1:24" ht="12.75" customHeight="1" x14ac:dyDescent="0.3">
      <c r="A99" s="41"/>
      <c r="B99" s="87"/>
      <c r="C99" s="96"/>
      <c r="D99" s="57"/>
      <c r="E99" s="60"/>
      <c r="F99" s="58"/>
      <c r="G99" s="58"/>
      <c r="H99" s="46"/>
      <c r="I99" s="47">
        <f t="shared" si="29"/>
        <v>0</v>
      </c>
      <c r="J99" s="59"/>
      <c r="K99" s="54">
        <f t="shared" si="30"/>
        <v>0</v>
      </c>
      <c r="L99" s="55"/>
      <c r="M99" s="49">
        <f t="shared" si="31"/>
        <v>0</v>
      </c>
      <c r="N99" s="50">
        <f t="shared" si="32"/>
        <v>0</v>
      </c>
      <c r="O99" s="56">
        <f t="shared" si="35"/>
        <v>0</v>
      </c>
      <c r="P99" s="51">
        <f t="shared" si="36"/>
        <v>0</v>
      </c>
      <c r="Q99" s="52">
        <f t="shared" si="33"/>
        <v>0</v>
      </c>
      <c r="R99" s="6"/>
      <c r="S99" s="6"/>
      <c r="T99" s="6"/>
      <c r="U99" s="6"/>
      <c r="V99" s="6"/>
      <c r="W99" s="6"/>
      <c r="X99" s="6"/>
    </row>
    <row r="100" spans="1:24" ht="12.75" customHeight="1" x14ac:dyDescent="0.3">
      <c r="A100" s="41"/>
      <c r="B100" s="95" t="s">
        <v>65</v>
      </c>
      <c r="C100" s="88"/>
      <c r="D100" s="42"/>
      <c r="E100" s="61"/>
      <c r="F100" s="44"/>
      <c r="G100" s="45"/>
      <c r="H100" s="46"/>
      <c r="I100" s="47">
        <f t="shared" si="29"/>
        <v>0</v>
      </c>
      <c r="J100" s="59"/>
      <c r="K100" s="54">
        <f t="shared" si="30"/>
        <v>0</v>
      </c>
      <c r="L100" s="55"/>
      <c r="M100" s="49">
        <f t="shared" si="31"/>
        <v>0</v>
      </c>
      <c r="N100" s="50">
        <f t="shared" si="32"/>
        <v>0</v>
      </c>
      <c r="O100" s="56">
        <f t="shared" si="35"/>
        <v>0</v>
      </c>
      <c r="P100" s="51">
        <f t="shared" si="36"/>
        <v>0</v>
      </c>
      <c r="Q100" s="52">
        <f t="shared" si="33"/>
        <v>0</v>
      </c>
      <c r="R100" s="6"/>
      <c r="S100" s="6"/>
      <c r="T100" s="6"/>
      <c r="U100" s="6"/>
      <c r="V100" s="6"/>
      <c r="W100" s="6"/>
      <c r="X100" s="6"/>
    </row>
    <row r="101" spans="1:24" ht="12.75" customHeight="1" outlineLevel="1" x14ac:dyDescent="0.3">
      <c r="A101" s="41"/>
      <c r="B101" s="87" t="s">
        <v>36</v>
      </c>
      <c r="C101" s="88"/>
      <c r="D101" s="57" t="s">
        <v>32</v>
      </c>
      <c r="E101" s="60">
        <v>1</v>
      </c>
      <c r="F101" s="58">
        <f>$V$2</f>
        <v>79.106166666666667</v>
      </c>
      <c r="G101" s="58">
        <f t="shared" ref="G101:G104" si="40">E101*F101</f>
        <v>79.106166666666667</v>
      </c>
      <c r="H101" s="46"/>
      <c r="I101" s="47">
        <f t="shared" si="29"/>
        <v>0</v>
      </c>
      <c r="J101" s="48"/>
      <c r="K101" s="54">
        <f t="shared" si="30"/>
        <v>0</v>
      </c>
      <c r="L101" s="55"/>
      <c r="M101" s="49">
        <f t="shared" si="31"/>
        <v>0</v>
      </c>
      <c r="N101" s="50">
        <f t="shared" si="32"/>
        <v>0</v>
      </c>
      <c r="O101" s="56">
        <f t="shared" si="35"/>
        <v>0</v>
      </c>
      <c r="P101" s="51">
        <f t="shared" si="36"/>
        <v>0</v>
      </c>
      <c r="Q101" s="52">
        <f t="shared" si="33"/>
        <v>0</v>
      </c>
      <c r="R101" s="6"/>
      <c r="S101" s="6"/>
      <c r="T101" s="6"/>
      <c r="U101" s="6"/>
      <c r="V101" s="6"/>
      <c r="W101" s="6"/>
      <c r="X101" s="6"/>
    </row>
    <row r="102" spans="1:24" ht="12.75" customHeight="1" outlineLevel="1" x14ac:dyDescent="0.3">
      <c r="A102" s="41"/>
      <c r="B102" s="87" t="s">
        <v>37</v>
      </c>
      <c r="C102" s="88"/>
      <c r="D102" s="57" t="s">
        <v>32</v>
      </c>
      <c r="E102" s="60">
        <v>1</v>
      </c>
      <c r="F102" s="58">
        <f>$V$3</f>
        <v>1073.2352941176471</v>
      </c>
      <c r="G102" s="58">
        <f t="shared" si="40"/>
        <v>1073.2352941176471</v>
      </c>
      <c r="H102" s="46"/>
      <c r="I102" s="47">
        <f t="shared" si="29"/>
        <v>0</v>
      </c>
      <c r="J102" s="48"/>
      <c r="K102" s="54">
        <f t="shared" si="30"/>
        <v>0</v>
      </c>
      <c r="L102" s="55"/>
      <c r="M102" s="49">
        <f t="shared" si="31"/>
        <v>0</v>
      </c>
      <c r="N102" s="50">
        <f t="shared" si="32"/>
        <v>0</v>
      </c>
      <c r="O102" s="56">
        <f t="shared" si="35"/>
        <v>0</v>
      </c>
      <c r="P102" s="51">
        <f t="shared" si="36"/>
        <v>0</v>
      </c>
      <c r="Q102" s="52">
        <f t="shared" si="33"/>
        <v>0</v>
      </c>
      <c r="R102" s="6"/>
      <c r="S102" s="6"/>
      <c r="T102" s="6"/>
      <c r="U102" s="6"/>
      <c r="V102" s="6"/>
      <c r="W102" s="6"/>
      <c r="X102" s="6"/>
    </row>
    <row r="103" spans="1:24" ht="12.75" customHeight="1" outlineLevel="1" x14ac:dyDescent="0.3">
      <c r="A103" s="41"/>
      <c r="B103" s="87" t="s">
        <v>42</v>
      </c>
      <c r="C103" s="96"/>
      <c r="D103" s="57" t="s">
        <v>44</v>
      </c>
      <c r="E103" s="60">
        <v>4</v>
      </c>
      <c r="F103" s="58">
        <f>$V$4</f>
        <v>17.585590909090907</v>
      </c>
      <c r="G103" s="58">
        <f t="shared" si="40"/>
        <v>70.342363636363629</v>
      </c>
      <c r="H103" s="46"/>
      <c r="I103" s="47">
        <f t="shared" si="29"/>
        <v>0</v>
      </c>
      <c r="J103" s="48"/>
      <c r="K103" s="54">
        <f t="shared" si="30"/>
        <v>0</v>
      </c>
      <c r="L103" s="55"/>
      <c r="M103" s="49">
        <f t="shared" si="31"/>
        <v>0</v>
      </c>
      <c r="N103" s="50">
        <f t="shared" si="32"/>
        <v>0</v>
      </c>
      <c r="O103" s="56">
        <f t="shared" si="35"/>
        <v>0</v>
      </c>
      <c r="P103" s="51">
        <f t="shared" si="36"/>
        <v>0</v>
      </c>
      <c r="Q103" s="52">
        <f t="shared" si="33"/>
        <v>0</v>
      </c>
      <c r="R103" s="6"/>
      <c r="S103" s="6"/>
      <c r="T103" s="6"/>
      <c r="U103" s="6"/>
      <c r="V103" s="6"/>
      <c r="W103" s="6"/>
      <c r="X103" s="6"/>
    </row>
    <row r="104" spans="1:24" ht="12.75" customHeight="1" outlineLevel="1" x14ac:dyDescent="0.3">
      <c r="A104" s="41"/>
      <c r="B104" s="87" t="s">
        <v>43</v>
      </c>
      <c r="C104" s="96"/>
      <c r="D104" s="57" t="s">
        <v>44</v>
      </c>
      <c r="E104" s="60">
        <v>2</v>
      </c>
      <c r="F104" s="58">
        <f>$V$5</f>
        <v>46.666666666666664</v>
      </c>
      <c r="G104" s="58">
        <f t="shared" si="40"/>
        <v>93.333333333333329</v>
      </c>
      <c r="H104" s="46"/>
      <c r="I104" s="47">
        <f t="shared" si="29"/>
        <v>0</v>
      </c>
      <c r="J104" s="48"/>
      <c r="K104" s="54">
        <f t="shared" si="30"/>
        <v>0</v>
      </c>
      <c r="L104" s="55"/>
      <c r="M104" s="49">
        <f t="shared" si="31"/>
        <v>0</v>
      </c>
      <c r="N104" s="50">
        <f t="shared" si="32"/>
        <v>0</v>
      </c>
      <c r="O104" s="56">
        <f t="shared" si="35"/>
        <v>0</v>
      </c>
      <c r="P104" s="51">
        <f t="shared" si="36"/>
        <v>0</v>
      </c>
      <c r="Q104" s="52">
        <f t="shared" si="33"/>
        <v>0</v>
      </c>
      <c r="R104" s="6"/>
      <c r="S104" s="6"/>
      <c r="T104" s="6"/>
      <c r="U104" s="6"/>
      <c r="V104" s="6"/>
      <c r="W104" s="6"/>
      <c r="X104" s="6"/>
    </row>
    <row r="105" spans="1:24" ht="12.75" customHeight="1" x14ac:dyDescent="0.3">
      <c r="A105" s="41"/>
      <c r="B105" s="87"/>
      <c r="C105" s="96"/>
      <c r="D105" s="57"/>
      <c r="E105" s="60"/>
      <c r="F105" s="58"/>
      <c r="G105" s="58"/>
      <c r="H105" s="46"/>
      <c r="I105" s="47">
        <f t="shared" si="29"/>
        <v>0</v>
      </c>
      <c r="J105" s="59"/>
      <c r="K105" s="54">
        <f t="shared" si="30"/>
        <v>0</v>
      </c>
      <c r="L105" s="55"/>
      <c r="M105" s="49">
        <f t="shared" si="31"/>
        <v>0</v>
      </c>
      <c r="N105" s="50">
        <f t="shared" si="32"/>
        <v>0</v>
      </c>
      <c r="O105" s="56">
        <f t="shared" si="35"/>
        <v>0</v>
      </c>
      <c r="P105" s="51">
        <f t="shared" si="36"/>
        <v>0</v>
      </c>
      <c r="Q105" s="52">
        <f t="shared" si="33"/>
        <v>0</v>
      </c>
      <c r="R105" s="6"/>
      <c r="S105" s="6"/>
      <c r="T105" s="6"/>
      <c r="U105" s="6"/>
      <c r="V105" s="6"/>
      <c r="W105" s="6"/>
      <c r="X105" s="6"/>
    </row>
    <row r="106" spans="1:24" ht="12.75" customHeight="1" x14ac:dyDescent="0.3">
      <c r="A106" s="41"/>
      <c r="B106" s="95" t="s">
        <v>66</v>
      </c>
      <c r="C106" s="97"/>
      <c r="D106" s="42"/>
      <c r="E106" s="61"/>
      <c r="F106" s="44"/>
      <c r="G106" s="45"/>
      <c r="H106" s="46"/>
      <c r="I106" s="47">
        <f t="shared" si="29"/>
        <v>0</v>
      </c>
      <c r="J106" s="59"/>
      <c r="K106" s="54">
        <f t="shared" si="30"/>
        <v>0</v>
      </c>
      <c r="L106" s="55"/>
      <c r="M106" s="49">
        <f t="shared" si="31"/>
        <v>0</v>
      </c>
      <c r="N106" s="50">
        <f t="shared" si="32"/>
        <v>0</v>
      </c>
      <c r="O106" s="56">
        <f t="shared" si="35"/>
        <v>0</v>
      </c>
      <c r="P106" s="51">
        <f t="shared" si="36"/>
        <v>0</v>
      </c>
      <c r="Q106" s="52">
        <f t="shared" si="33"/>
        <v>0</v>
      </c>
      <c r="R106" s="6"/>
      <c r="S106" s="6"/>
      <c r="T106" s="6"/>
      <c r="U106" s="6"/>
      <c r="V106" s="6"/>
      <c r="W106" s="6"/>
      <c r="X106" s="6"/>
    </row>
    <row r="107" spans="1:24" ht="12.75" customHeight="1" outlineLevel="1" x14ac:dyDescent="0.3">
      <c r="A107" s="41"/>
      <c r="B107" s="87" t="s">
        <v>36</v>
      </c>
      <c r="C107" s="88"/>
      <c r="D107" s="57" t="s">
        <v>32</v>
      </c>
      <c r="E107" s="60">
        <v>1</v>
      </c>
      <c r="F107" s="58">
        <f>$V$2</f>
        <v>79.106166666666667</v>
      </c>
      <c r="G107" s="58">
        <f t="shared" ref="G107:G110" si="41">E107*F107</f>
        <v>79.106166666666667</v>
      </c>
      <c r="H107" s="46"/>
      <c r="I107" s="47">
        <f t="shared" si="29"/>
        <v>0</v>
      </c>
      <c r="J107" s="48"/>
      <c r="K107" s="54">
        <f t="shared" si="30"/>
        <v>0</v>
      </c>
      <c r="L107" s="55"/>
      <c r="M107" s="49">
        <f t="shared" si="31"/>
        <v>0</v>
      </c>
      <c r="N107" s="50">
        <f t="shared" si="32"/>
        <v>0</v>
      </c>
      <c r="O107" s="56">
        <f t="shared" si="35"/>
        <v>0</v>
      </c>
      <c r="P107" s="51">
        <f t="shared" si="36"/>
        <v>0</v>
      </c>
      <c r="Q107" s="52">
        <f t="shared" si="33"/>
        <v>0</v>
      </c>
      <c r="R107" s="6"/>
      <c r="S107" s="6"/>
      <c r="T107" s="6"/>
      <c r="U107" s="6"/>
      <c r="V107" s="6"/>
      <c r="W107" s="6"/>
      <c r="X107" s="6"/>
    </row>
    <row r="108" spans="1:24" ht="12.75" customHeight="1" outlineLevel="1" x14ac:dyDescent="0.3">
      <c r="A108" s="41"/>
      <c r="B108" s="87" t="s">
        <v>37</v>
      </c>
      <c r="C108" s="88"/>
      <c r="D108" s="57" t="s">
        <v>32</v>
      </c>
      <c r="E108" s="60">
        <v>1</v>
      </c>
      <c r="F108" s="58">
        <f>$V$3</f>
        <v>1073.2352941176471</v>
      </c>
      <c r="G108" s="58">
        <f t="shared" si="41"/>
        <v>1073.2352941176471</v>
      </c>
      <c r="H108" s="46"/>
      <c r="I108" s="47">
        <f t="shared" si="29"/>
        <v>0</v>
      </c>
      <c r="J108" s="48"/>
      <c r="K108" s="54">
        <f t="shared" si="30"/>
        <v>0</v>
      </c>
      <c r="L108" s="55"/>
      <c r="M108" s="49">
        <f t="shared" si="31"/>
        <v>0</v>
      </c>
      <c r="N108" s="50">
        <f t="shared" si="32"/>
        <v>0</v>
      </c>
      <c r="O108" s="56">
        <f t="shared" si="35"/>
        <v>0</v>
      </c>
      <c r="P108" s="51">
        <f t="shared" si="36"/>
        <v>0</v>
      </c>
      <c r="Q108" s="52">
        <f t="shared" si="33"/>
        <v>0</v>
      </c>
      <c r="R108" s="6"/>
      <c r="S108" s="6"/>
      <c r="T108" s="6"/>
      <c r="U108" s="6"/>
      <c r="V108" s="6"/>
      <c r="W108" s="6"/>
      <c r="X108" s="6"/>
    </row>
    <row r="109" spans="1:24" ht="12.75" customHeight="1" outlineLevel="1" x14ac:dyDescent="0.3">
      <c r="A109" s="41"/>
      <c r="B109" s="87" t="s">
        <v>42</v>
      </c>
      <c r="C109" s="96"/>
      <c r="D109" s="57" t="s">
        <v>44</v>
      </c>
      <c r="E109" s="60">
        <v>4</v>
      </c>
      <c r="F109" s="58">
        <f>$V$4</f>
        <v>17.585590909090907</v>
      </c>
      <c r="G109" s="58">
        <f t="shared" si="41"/>
        <v>70.342363636363629</v>
      </c>
      <c r="H109" s="46"/>
      <c r="I109" s="47">
        <f t="shared" si="29"/>
        <v>0</v>
      </c>
      <c r="J109" s="48"/>
      <c r="K109" s="54">
        <f t="shared" si="30"/>
        <v>0</v>
      </c>
      <c r="L109" s="55"/>
      <c r="M109" s="49">
        <f t="shared" si="31"/>
        <v>0</v>
      </c>
      <c r="N109" s="50">
        <f t="shared" si="32"/>
        <v>0</v>
      </c>
      <c r="O109" s="56">
        <f t="shared" si="35"/>
        <v>0</v>
      </c>
      <c r="P109" s="51">
        <f t="shared" si="36"/>
        <v>0</v>
      </c>
      <c r="Q109" s="52">
        <f t="shared" si="33"/>
        <v>0</v>
      </c>
      <c r="R109" s="6"/>
      <c r="S109" s="6"/>
      <c r="T109" s="6"/>
      <c r="U109" s="6"/>
      <c r="V109" s="6"/>
      <c r="W109" s="6"/>
      <c r="X109" s="6"/>
    </row>
    <row r="110" spans="1:24" ht="12.75" customHeight="1" outlineLevel="1" x14ac:dyDescent="0.3">
      <c r="A110" s="41"/>
      <c r="B110" s="87" t="s">
        <v>43</v>
      </c>
      <c r="C110" s="96"/>
      <c r="D110" s="57" t="s">
        <v>44</v>
      </c>
      <c r="E110" s="60">
        <v>2</v>
      </c>
      <c r="F110" s="58">
        <f>$V$5</f>
        <v>46.666666666666664</v>
      </c>
      <c r="G110" s="58">
        <f t="shared" si="41"/>
        <v>93.333333333333329</v>
      </c>
      <c r="H110" s="46"/>
      <c r="I110" s="47">
        <f t="shared" si="29"/>
        <v>0</v>
      </c>
      <c r="J110" s="48"/>
      <c r="K110" s="54">
        <f t="shared" si="30"/>
        <v>0</v>
      </c>
      <c r="L110" s="55"/>
      <c r="M110" s="49">
        <f t="shared" si="31"/>
        <v>0</v>
      </c>
      <c r="N110" s="50">
        <f t="shared" si="32"/>
        <v>0</v>
      </c>
      <c r="O110" s="56">
        <f t="shared" si="35"/>
        <v>0</v>
      </c>
      <c r="P110" s="51">
        <f t="shared" si="36"/>
        <v>0</v>
      </c>
      <c r="Q110" s="52">
        <f t="shared" si="33"/>
        <v>0</v>
      </c>
      <c r="R110" s="6"/>
      <c r="S110" s="6"/>
      <c r="T110" s="6"/>
      <c r="U110" s="6"/>
      <c r="V110" s="6"/>
      <c r="W110" s="6"/>
      <c r="X110" s="6"/>
    </row>
    <row r="111" spans="1:24" ht="12.75" customHeight="1" x14ac:dyDescent="0.3">
      <c r="A111" s="41"/>
      <c r="B111" s="87"/>
      <c r="C111" s="96"/>
      <c r="D111" s="57"/>
      <c r="E111" s="60"/>
      <c r="F111" s="58"/>
      <c r="G111" s="58"/>
      <c r="H111" s="46"/>
      <c r="I111" s="47">
        <f t="shared" si="29"/>
        <v>0</v>
      </c>
      <c r="J111" s="59"/>
      <c r="K111" s="54">
        <f t="shared" si="30"/>
        <v>0</v>
      </c>
      <c r="L111" s="55"/>
      <c r="M111" s="49">
        <f t="shared" si="31"/>
        <v>0</v>
      </c>
      <c r="N111" s="50">
        <f t="shared" si="32"/>
        <v>0</v>
      </c>
      <c r="O111" s="56">
        <f t="shared" si="35"/>
        <v>0</v>
      </c>
      <c r="P111" s="51">
        <f t="shared" si="36"/>
        <v>0</v>
      </c>
      <c r="Q111" s="52">
        <f t="shared" si="33"/>
        <v>0</v>
      </c>
      <c r="R111" s="6"/>
      <c r="S111" s="6"/>
      <c r="T111" s="6"/>
      <c r="U111" s="6"/>
      <c r="V111" s="6"/>
      <c r="W111" s="6"/>
      <c r="X111" s="6"/>
    </row>
    <row r="112" spans="1:24" ht="12.75" customHeight="1" x14ac:dyDescent="0.3">
      <c r="A112" s="41"/>
      <c r="B112" s="95" t="s">
        <v>67</v>
      </c>
      <c r="C112" s="88"/>
      <c r="D112" s="42"/>
      <c r="E112" s="61"/>
      <c r="F112" s="44"/>
      <c r="G112" s="45"/>
      <c r="H112" s="46"/>
      <c r="I112" s="47">
        <f t="shared" si="29"/>
        <v>0</v>
      </c>
      <c r="J112" s="59"/>
      <c r="K112" s="54">
        <f t="shared" si="30"/>
        <v>0</v>
      </c>
      <c r="L112" s="55"/>
      <c r="M112" s="49">
        <f t="shared" si="31"/>
        <v>0</v>
      </c>
      <c r="N112" s="50">
        <f t="shared" si="32"/>
        <v>0</v>
      </c>
      <c r="O112" s="56">
        <f t="shared" si="35"/>
        <v>0</v>
      </c>
      <c r="P112" s="51">
        <f t="shared" si="36"/>
        <v>0</v>
      </c>
      <c r="Q112" s="52">
        <f t="shared" si="33"/>
        <v>0</v>
      </c>
      <c r="R112" s="6"/>
      <c r="S112" s="6"/>
      <c r="T112" s="6"/>
      <c r="U112" s="6"/>
      <c r="V112" s="6"/>
      <c r="W112" s="6"/>
      <c r="X112" s="6"/>
    </row>
    <row r="113" spans="1:24" ht="12.75" customHeight="1" outlineLevel="1" x14ac:dyDescent="0.3">
      <c r="A113" s="41"/>
      <c r="B113" s="87" t="s">
        <v>36</v>
      </c>
      <c r="C113" s="88"/>
      <c r="D113" s="57" t="s">
        <v>32</v>
      </c>
      <c r="E113" s="60">
        <v>1</v>
      </c>
      <c r="F113" s="58">
        <f>$V$2</f>
        <v>79.106166666666667</v>
      </c>
      <c r="G113" s="58">
        <f t="shared" ref="G113:G116" si="42">E113*F113</f>
        <v>79.106166666666667</v>
      </c>
      <c r="H113" s="46"/>
      <c r="I113" s="47">
        <f t="shared" si="29"/>
        <v>0</v>
      </c>
      <c r="J113" s="48"/>
      <c r="K113" s="54">
        <f t="shared" si="30"/>
        <v>0</v>
      </c>
      <c r="L113" s="55"/>
      <c r="M113" s="49">
        <f t="shared" si="31"/>
        <v>0</v>
      </c>
      <c r="N113" s="50">
        <f t="shared" si="32"/>
        <v>0</v>
      </c>
      <c r="O113" s="56">
        <f t="shared" si="35"/>
        <v>0</v>
      </c>
      <c r="P113" s="51">
        <f t="shared" si="36"/>
        <v>0</v>
      </c>
      <c r="Q113" s="52">
        <f t="shared" si="33"/>
        <v>0</v>
      </c>
      <c r="R113" s="6"/>
      <c r="S113" s="6"/>
      <c r="T113" s="6"/>
      <c r="U113" s="6"/>
      <c r="V113" s="6"/>
      <c r="W113" s="6"/>
      <c r="X113" s="6"/>
    </row>
    <row r="114" spans="1:24" ht="12.75" customHeight="1" outlineLevel="1" x14ac:dyDescent="0.3">
      <c r="A114" s="41"/>
      <c r="B114" s="87" t="s">
        <v>37</v>
      </c>
      <c r="C114" s="88"/>
      <c r="D114" s="57" t="s">
        <v>32</v>
      </c>
      <c r="E114" s="60">
        <v>1</v>
      </c>
      <c r="F114" s="58">
        <f>$V$3</f>
        <v>1073.2352941176471</v>
      </c>
      <c r="G114" s="58">
        <f t="shared" si="42"/>
        <v>1073.2352941176471</v>
      </c>
      <c r="H114" s="46"/>
      <c r="I114" s="47">
        <f t="shared" si="29"/>
        <v>0</v>
      </c>
      <c r="J114" s="48"/>
      <c r="K114" s="54">
        <f t="shared" si="30"/>
        <v>0</v>
      </c>
      <c r="L114" s="55"/>
      <c r="M114" s="49">
        <f t="shared" si="31"/>
        <v>0</v>
      </c>
      <c r="N114" s="50">
        <f t="shared" si="32"/>
        <v>0</v>
      </c>
      <c r="O114" s="56">
        <f t="shared" si="35"/>
        <v>0</v>
      </c>
      <c r="P114" s="51">
        <f t="shared" si="36"/>
        <v>0</v>
      </c>
      <c r="Q114" s="52">
        <f t="shared" si="33"/>
        <v>0</v>
      </c>
      <c r="R114" s="6"/>
      <c r="S114" s="6"/>
      <c r="T114" s="6"/>
      <c r="U114" s="6"/>
      <c r="V114" s="6"/>
      <c r="W114" s="6"/>
      <c r="X114" s="6"/>
    </row>
    <row r="115" spans="1:24" ht="12.75" customHeight="1" outlineLevel="1" x14ac:dyDescent="0.3">
      <c r="A115" s="41"/>
      <c r="B115" s="87" t="s">
        <v>42</v>
      </c>
      <c r="C115" s="96"/>
      <c r="D115" s="57" t="s">
        <v>44</v>
      </c>
      <c r="E115" s="60">
        <v>4</v>
      </c>
      <c r="F115" s="58">
        <f>$V$4</f>
        <v>17.585590909090907</v>
      </c>
      <c r="G115" s="58">
        <f t="shared" si="42"/>
        <v>70.342363636363629</v>
      </c>
      <c r="H115" s="46"/>
      <c r="I115" s="47">
        <f t="shared" si="29"/>
        <v>0</v>
      </c>
      <c r="J115" s="48"/>
      <c r="K115" s="54">
        <f t="shared" si="30"/>
        <v>0</v>
      </c>
      <c r="L115" s="55"/>
      <c r="M115" s="49">
        <f t="shared" si="31"/>
        <v>0</v>
      </c>
      <c r="N115" s="50">
        <f t="shared" si="32"/>
        <v>0</v>
      </c>
      <c r="O115" s="56">
        <f t="shared" si="35"/>
        <v>0</v>
      </c>
      <c r="P115" s="51">
        <f t="shared" si="36"/>
        <v>0</v>
      </c>
      <c r="Q115" s="52">
        <f t="shared" si="33"/>
        <v>0</v>
      </c>
      <c r="R115" s="6"/>
      <c r="S115" s="6"/>
      <c r="T115" s="6"/>
      <c r="U115" s="6"/>
      <c r="V115" s="6"/>
      <c r="W115" s="6"/>
      <c r="X115" s="6"/>
    </row>
    <row r="116" spans="1:24" ht="12.75" customHeight="1" outlineLevel="1" x14ac:dyDescent="0.3">
      <c r="A116" s="41"/>
      <c r="B116" s="87" t="s">
        <v>43</v>
      </c>
      <c r="C116" s="96"/>
      <c r="D116" s="57" t="s">
        <v>44</v>
      </c>
      <c r="E116" s="60">
        <v>2</v>
      </c>
      <c r="F116" s="58">
        <f>$V$5</f>
        <v>46.666666666666664</v>
      </c>
      <c r="G116" s="58">
        <f t="shared" si="42"/>
        <v>93.333333333333329</v>
      </c>
      <c r="H116" s="46"/>
      <c r="I116" s="47">
        <f t="shared" si="29"/>
        <v>0</v>
      </c>
      <c r="J116" s="48"/>
      <c r="K116" s="54">
        <f t="shared" si="30"/>
        <v>0</v>
      </c>
      <c r="L116" s="55"/>
      <c r="M116" s="49">
        <f t="shared" si="31"/>
        <v>0</v>
      </c>
      <c r="N116" s="50">
        <f t="shared" si="32"/>
        <v>0</v>
      </c>
      <c r="O116" s="56">
        <f t="shared" si="35"/>
        <v>0</v>
      </c>
      <c r="P116" s="51">
        <f t="shared" si="36"/>
        <v>0</v>
      </c>
      <c r="Q116" s="52">
        <f t="shared" si="33"/>
        <v>0</v>
      </c>
      <c r="R116" s="6"/>
      <c r="S116" s="6"/>
      <c r="T116" s="6"/>
      <c r="U116" s="6"/>
      <c r="V116" s="6"/>
      <c r="W116" s="6"/>
      <c r="X116" s="6"/>
    </row>
    <row r="117" spans="1:24" ht="12.75" customHeight="1" x14ac:dyDescent="0.3">
      <c r="A117" s="41"/>
      <c r="B117" s="87"/>
      <c r="C117" s="88"/>
      <c r="D117" s="57"/>
      <c r="E117" s="60"/>
      <c r="F117" s="58"/>
      <c r="G117" s="58"/>
      <c r="H117" s="46"/>
      <c r="I117" s="47">
        <f t="shared" si="29"/>
        <v>0</v>
      </c>
      <c r="J117" s="59"/>
      <c r="K117" s="54">
        <f t="shared" si="30"/>
        <v>0</v>
      </c>
      <c r="L117" s="55"/>
      <c r="M117" s="49">
        <f t="shared" si="31"/>
        <v>0</v>
      </c>
      <c r="N117" s="50">
        <f t="shared" si="32"/>
        <v>0</v>
      </c>
      <c r="O117" s="56">
        <f t="shared" si="35"/>
        <v>0</v>
      </c>
      <c r="P117" s="51">
        <f t="shared" si="36"/>
        <v>0</v>
      </c>
      <c r="Q117" s="52">
        <f t="shared" si="33"/>
        <v>0</v>
      </c>
      <c r="R117" s="6"/>
      <c r="S117" s="6"/>
      <c r="T117" s="6"/>
      <c r="U117" s="6"/>
      <c r="V117" s="6"/>
      <c r="W117" s="6"/>
      <c r="X117" s="6"/>
    </row>
    <row r="118" spans="1:24" ht="12.75" customHeight="1" x14ac:dyDescent="0.3">
      <c r="A118" s="41"/>
      <c r="B118" s="95" t="s">
        <v>68</v>
      </c>
      <c r="C118" s="88"/>
      <c r="D118" s="42"/>
      <c r="E118" s="61"/>
      <c r="F118" s="44"/>
      <c r="G118" s="45"/>
      <c r="H118" s="46"/>
      <c r="I118" s="47">
        <f t="shared" si="29"/>
        <v>0</v>
      </c>
      <c r="J118" s="59"/>
      <c r="K118" s="54">
        <f t="shared" si="30"/>
        <v>0</v>
      </c>
      <c r="L118" s="55"/>
      <c r="M118" s="49">
        <f t="shared" si="31"/>
        <v>0</v>
      </c>
      <c r="N118" s="50">
        <f t="shared" si="32"/>
        <v>0</v>
      </c>
      <c r="O118" s="56">
        <f t="shared" si="35"/>
        <v>0</v>
      </c>
      <c r="P118" s="51">
        <f t="shared" si="36"/>
        <v>0</v>
      </c>
      <c r="Q118" s="52">
        <f t="shared" si="33"/>
        <v>0</v>
      </c>
      <c r="R118" s="6"/>
      <c r="S118" s="6"/>
      <c r="T118" s="6"/>
      <c r="U118" s="6"/>
      <c r="V118" s="6"/>
      <c r="W118" s="6"/>
      <c r="X118" s="6"/>
    </row>
    <row r="119" spans="1:24" ht="12.75" customHeight="1" outlineLevel="1" x14ac:dyDescent="0.3">
      <c r="A119" s="41"/>
      <c r="B119" s="87" t="s">
        <v>36</v>
      </c>
      <c r="C119" s="88"/>
      <c r="D119" s="57" t="s">
        <v>32</v>
      </c>
      <c r="E119" s="60">
        <v>1</v>
      </c>
      <c r="F119" s="58">
        <f>$V$2</f>
        <v>79.106166666666667</v>
      </c>
      <c r="G119" s="58">
        <f t="shared" ref="G119:G122" si="43">E119*F119</f>
        <v>79.106166666666667</v>
      </c>
      <c r="H119" s="46"/>
      <c r="I119" s="47">
        <f t="shared" si="29"/>
        <v>0</v>
      </c>
      <c r="J119" s="48"/>
      <c r="K119" s="54">
        <f t="shared" si="30"/>
        <v>0</v>
      </c>
      <c r="L119" s="55"/>
      <c r="M119" s="49">
        <f t="shared" si="31"/>
        <v>0</v>
      </c>
      <c r="N119" s="50">
        <f t="shared" si="32"/>
        <v>0</v>
      </c>
      <c r="O119" s="56">
        <f t="shared" si="35"/>
        <v>0</v>
      </c>
      <c r="P119" s="51">
        <f t="shared" si="36"/>
        <v>0</v>
      </c>
      <c r="Q119" s="52">
        <f t="shared" si="33"/>
        <v>0</v>
      </c>
      <c r="R119" s="6"/>
      <c r="S119" s="6"/>
      <c r="T119" s="6"/>
      <c r="U119" s="6"/>
      <c r="V119" s="6"/>
      <c r="W119" s="6"/>
      <c r="X119" s="6"/>
    </row>
    <row r="120" spans="1:24" ht="12.75" customHeight="1" outlineLevel="1" x14ac:dyDescent="0.3">
      <c r="A120" s="41"/>
      <c r="B120" s="87" t="s">
        <v>37</v>
      </c>
      <c r="C120" s="88"/>
      <c r="D120" s="57" t="s">
        <v>32</v>
      </c>
      <c r="E120" s="60">
        <v>1</v>
      </c>
      <c r="F120" s="58">
        <f>$V$3</f>
        <v>1073.2352941176471</v>
      </c>
      <c r="G120" s="58">
        <f t="shared" si="43"/>
        <v>1073.2352941176471</v>
      </c>
      <c r="H120" s="46"/>
      <c r="I120" s="47">
        <f t="shared" si="29"/>
        <v>0</v>
      </c>
      <c r="J120" s="48"/>
      <c r="K120" s="54">
        <f t="shared" si="30"/>
        <v>0</v>
      </c>
      <c r="L120" s="55"/>
      <c r="M120" s="49">
        <f t="shared" si="31"/>
        <v>0</v>
      </c>
      <c r="N120" s="50">
        <f t="shared" si="32"/>
        <v>0</v>
      </c>
      <c r="O120" s="56">
        <f t="shared" si="35"/>
        <v>0</v>
      </c>
      <c r="P120" s="51">
        <f t="shared" si="36"/>
        <v>0</v>
      </c>
      <c r="Q120" s="52">
        <f t="shared" si="33"/>
        <v>0</v>
      </c>
      <c r="R120" s="6"/>
      <c r="S120" s="6"/>
      <c r="T120" s="6"/>
      <c r="U120" s="6"/>
      <c r="V120" s="6"/>
      <c r="W120" s="6"/>
      <c r="X120" s="6"/>
    </row>
    <row r="121" spans="1:24" ht="12.75" customHeight="1" outlineLevel="1" x14ac:dyDescent="0.3">
      <c r="A121" s="41"/>
      <c r="B121" s="87" t="s">
        <v>42</v>
      </c>
      <c r="C121" s="96"/>
      <c r="D121" s="57" t="s">
        <v>44</v>
      </c>
      <c r="E121" s="60">
        <v>4</v>
      </c>
      <c r="F121" s="58">
        <f>$V$4</f>
        <v>17.585590909090907</v>
      </c>
      <c r="G121" s="58">
        <f t="shared" si="43"/>
        <v>70.342363636363629</v>
      </c>
      <c r="H121" s="46"/>
      <c r="I121" s="47">
        <f t="shared" si="29"/>
        <v>0</v>
      </c>
      <c r="J121" s="48"/>
      <c r="K121" s="54">
        <f t="shared" si="30"/>
        <v>0</v>
      </c>
      <c r="L121" s="55"/>
      <c r="M121" s="49">
        <f t="shared" si="31"/>
        <v>0</v>
      </c>
      <c r="N121" s="50">
        <f t="shared" si="32"/>
        <v>0</v>
      </c>
      <c r="O121" s="56">
        <f t="shared" si="35"/>
        <v>0</v>
      </c>
      <c r="P121" s="51">
        <f t="shared" si="36"/>
        <v>0</v>
      </c>
      <c r="Q121" s="52">
        <f t="shared" si="33"/>
        <v>0</v>
      </c>
      <c r="R121" s="6"/>
      <c r="S121" s="6"/>
      <c r="T121" s="6"/>
      <c r="U121" s="6"/>
      <c r="V121" s="6"/>
      <c r="W121" s="6"/>
      <c r="X121" s="6"/>
    </row>
    <row r="122" spans="1:24" ht="12.75" customHeight="1" outlineLevel="1" x14ac:dyDescent="0.3">
      <c r="A122" s="41"/>
      <c r="B122" s="87" t="s">
        <v>43</v>
      </c>
      <c r="C122" s="96"/>
      <c r="D122" s="57" t="s">
        <v>44</v>
      </c>
      <c r="E122" s="60">
        <v>2</v>
      </c>
      <c r="F122" s="58">
        <f>$V$5</f>
        <v>46.666666666666664</v>
      </c>
      <c r="G122" s="58">
        <f t="shared" si="43"/>
        <v>93.333333333333329</v>
      </c>
      <c r="H122" s="46"/>
      <c r="I122" s="47">
        <f t="shared" si="29"/>
        <v>0</v>
      </c>
      <c r="J122" s="48"/>
      <c r="K122" s="54">
        <f t="shared" si="30"/>
        <v>0</v>
      </c>
      <c r="L122" s="55"/>
      <c r="M122" s="49">
        <f t="shared" si="31"/>
        <v>0</v>
      </c>
      <c r="N122" s="50">
        <f t="shared" si="32"/>
        <v>0</v>
      </c>
      <c r="O122" s="56">
        <f t="shared" si="35"/>
        <v>0</v>
      </c>
      <c r="P122" s="51">
        <f t="shared" si="36"/>
        <v>0</v>
      </c>
      <c r="Q122" s="52">
        <f t="shared" si="33"/>
        <v>0</v>
      </c>
      <c r="R122" s="6"/>
      <c r="S122" s="6"/>
      <c r="T122" s="6"/>
      <c r="U122" s="6"/>
      <c r="V122" s="6"/>
      <c r="W122" s="6"/>
      <c r="X122" s="6"/>
    </row>
    <row r="123" spans="1:24" ht="12.75" customHeight="1" x14ac:dyDescent="0.3">
      <c r="A123" s="41"/>
      <c r="B123" s="87"/>
      <c r="C123" s="96"/>
      <c r="D123" s="57"/>
      <c r="E123" s="60"/>
      <c r="F123" s="58"/>
      <c r="G123" s="58"/>
      <c r="H123" s="46"/>
      <c r="I123" s="47">
        <f t="shared" si="29"/>
        <v>0</v>
      </c>
      <c r="J123" s="59"/>
      <c r="K123" s="54">
        <f t="shared" si="30"/>
        <v>0</v>
      </c>
      <c r="L123" s="55"/>
      <c r="M123" s="49">
        <f t="shared" si="31"/>
        <v>0</v>
      </c>
      <c r="N123" s="50">
        <f t="shared" si="32"/>
        <v>0</v>
      </c>
      <c r="O123" s="56">
        <f t="shared" si="35"/>
        <v>0</v>
      </c>
      <c r="P123" s="51">
        <f t="shared" si="36"/>
        <v>0</v>
      </c>
      <c r="Q123" s="52">
        <f t="shared" si="33"/>
        <v>0</v>
      </c>
      <c r="R123" s="6"/>
      <c r="S123" s="6"/>
      <c r="T123" s="6"/>
      <c r="U123" s="6"/>
      <c r="V123" s="6"/>
      <c r="W123" s="6"/>
      <c r="X123" s="6"/>
    </row>
    <row r="124" spans="1:24" ht="12.75" customHeight="1" x14ac:dyDescent="0.3">
      <c r="A124" s="41"/>
      <c r="B124" s="95" t="s">
        <v>69</v>
      </c>
      <c r="C124" s="88"/>
      <c r="D124" s="42"/>
      <c r="E124" s="61"/>
      <c r="F124" s="44"/>
      <c r="G124" s="45"/>
      <c r="H124" s="46"/>
      <c r="I124" s="47">
        <f t="shared" si="29"/>
        <v>0</v>
      </c>
      <c r="J124" s="59"/>
      <c r="K124" s="54">
        <f t="shared" si="30"/>
        <v>0</v>
      </c>
      <c r="L124" s="55"/>
      <c r="M124" s="49">
        <f t="shared" si="31"/>
        <v>0</v>
      </c>
      <c r="N124" s="50">
        <f t="shared" si="32"/>
        <v>0</v>
      </c>
      <c r="O124" s="56">
        <f t="shared" si="35"/>
        <v>0</v>
      </c>
      <c r="P124" s="51">
        <f t="shared" si="36"/>
        <v>0</v>
      </c>
      <c r="Q124" s="52">
        <f t="shared" si="33"/>
        <v>0</v>
      </c>
      <c r="R124" s="6"/>
      <c r="S124" s="6"/>
      <c r="T124" s="6"/>
      <c r="U124" s="6"/>
      <c r="V124" s="6"/>
      <c r="W124" s="6"/>
      <c r="X124" s="6"/>
    </row>
    <row r="125" spans="1:24" ht="12.75" customHeight="1" outlineLevel="1" x14ac:dyDescent="0.3">
      <c r="A125" s="41"/>
      <c r="B125" s="87" t="s">
        <v>36</v>
      </c>
      <c r="C125" s="88"/>
      <c r="D125" s="57" t="s">
        <v>32</v>
      </c>
      <c r="E125" s="60">
        <v>1</v>
      </c>
      <c r="F125" s="58">
        <f>$V$2</f>
        <v>79.106166666666667</v>
      </c>
      <c r="G125" s="58">
        <f t="shared" ref="G125:G128" si="44">E125*F125</f>
        <v>79.106166666666667</v>
      </c>
      <c r="H125" s="46"/>
      <c r="I125" s="47">
        <f t="shared" si="29"/>
        <v>0</v>
      </c>
      <c r="J125" s="48"/>
      <c r="K125" s="54">
        <f t="shared" si="30"/>
        <v>0</v>
      </c>
      <c r="L125" s="55"/>
      <c r="M125" s="49">
        <f t="shared" si="31"/>
        <v>0</v>
      </c>
      <c r="N125" s="50">
        <f t="shared" si="32"/>
        <v>0</v>
      </c>
      <c r="O125" s="56">
        <f t="shared" si="35"/>
        <v>0</v>
      </c>
      <c r="P125" s="51">
        <f t="shared" si="36"/>
        <v>0</v>
      </c>
      <c r="Q125" s="52">
        <f t="shared" si="33"/>
        <v>0</v>
      </c>
      <c r="R125" s="6"/>
      <c r="S125" s="6"/>
      <c r="T125" s="6"/>
      <c r="U125" s="6"/>
      <c r="V125" s="6"/>
      <c r="W125" s="6"/>
      <c r="X125" s="6"/>
    </row>
    <row r="126" spans="1:24" ht="12.75" customHeight="1" outlineLevel="1" x14ac:dyDescent="0.3">
      <c r="A126" s="41"/>
      <c r="B126" s="87" t="s">
        <v>37</v>
      </c>
      <c r="C126" s="88"/>
      <c r="D126" s="57" t="s">
        <v>32</v>
      </c>
      <c r="E126" s="60">
        <v>1</v>
      </c>
      <c r="F126" s="58">
        <f>$V$3</f>
        <v>1073.2352941176471</v>
      </c>
      <c r="G126" s="58">
        <f t="shared" si="44"/>
        <v>1073.2352941176471</v>
      </c>
      <c r="H126" s="46"/>
      <c r="I126" s="47">
        <f t="shared" si="29"/>
        <v>0</v>
      </c>
      <c r="J126" s="48"/>
      <c r="K126" s="54">
        <f t="shared" si="30"/>
        <v>0</v>
      </c>
      <c r="L126" s="55"/>
      <c r="M126" s="49">
        <f t="shared" si="31"/>
        <v>0</v>
      </c>
      <c r="N126" s="50">
        <f t="shared" si="32"/>
        <v>0</v>
      </c>
      <c r="O126" s="56">
        <f t="shared" si="35"/>
        <v>0</v>
      </c>
      <c r="P126" s="51">
        <f t="shared" si="36"/>
        <v>0</v>
      </c>
      <c r="Q126" s="52">
        <f t="shared" si="33"/>
        <v>0</v>
      </c>
      <c r="R126" s="6"/>
      <c r="S126" s="6"/>
      <c r="T126" s="6"/>
      <c r="U126" s="6"/>
      <c r="V126" s="6"/>
      <c r="W126" s="6"/>
      <c r="X126" s="6"/>
    </row>
    <row r="127" spans="1:24" ht="12.75" customHeight="1" outlineLevel="1" x14ac:dyDescent="0.3">
      <c r="A127" s="41"/>
      <c r="B127" s="87" t="s">
        <v>42</v>
      </c>
      <c r="C127" s="96"/>
      <c r="D127" s="57" t="s">
        <v>44</v>
      </c>
      <c r="E127" s="60">
        <v>4</v>
      </c>
      <c r="F127" s="58">
        <f>$V$4</f>
        <v>17.585590909090907</v>
      </c>
      <c r="G127" s="58">
        <f t="shared" si="44"/>
        <v>70.342363636363629</v>
      </c>
      <c r="H127" s="46"/>
      <c r="I127" s="47">
        <f t="shared" si="29"/>
        <v>0</v>
      </c>
      <c r="J127" s="48"/>
      <c r="K127" s="54">
        <f t="shared" si="30"/>
        <v>0</v>
      </c>
      <c r="L127" s="55"/>
      <c r="M127" s="49">
        <f t="shared" si="31"/>
        <v>0</v>
      </c>
      <c r="N127" s="50">
        <f t="shared" si="32"/>
        <v>0</v>
      </c>
      <c r="O127" s="56">
        <f t="shared" si="35"/>
        <v>0</v>
      </c>
      <c r="P127" s="51">
        <f t="shared" si="36"/>
        <v>0</v>
      </c>
      <c r="Q127" s="52">
        <f t="shared" si="33"/>
        <v>0</v>
      </c>
      <c r="R127" s="6"/>
      <c r="S127" s="6"/>
      <c r="T127" s="6"/>
      <c r="U127" s="6"/>
      <c r="V127" s="6"/>
      <c r="W127" s="6"/>
      <c r="X127" s="6"/>
    </row>
    <row r="128" spans="1:24" ht="12.75" customHeight="1" outlineLevel="1" x14ac:dyDescent="0.3">
      <c r="A128" s="41"/>
      <c r="B128" s="87" t="s">
        <v>43</v>
      </c>
      <c r="C128" s="96"/>
      <c r="D128" s="57" t="s">
        <v>44</v>
      </c>
      <c r="E128" s="60">
        <v>2</v>
      </c>
      <c r="F128" s="58">
        <f>$V$5</f>
        <v>46.666666666666664</v>
      </c>
      <c r="G128" s="58">
        <f t="shared" si="44"/>
        <v>93.333333333333329</v>
      </c>
      <c r="H128" s="46"/>
      <c r="I128" s="47">
        <f t="shared" si="29"/>
        <v>0</v>
      </c>
      <c r="J128" s="48"/>
      <c r="K128" s="54">
        <f t="shared" si="30"/>
        <v>0</v>
      </c>
      <c r="L128" s="55"/>
      <c r="M128" s="49">
        <f t="shared" si="31"/>
        <v>0</v>
      </c>
      <c r="N128" s="50">
        <f t="shared" si="32"/>
        <v>0</v>
      </c>
      <c r="O128" s="56">
        <f t="shared" si="35"/>
        <v>0</v>
      </c>
      <c r="P128" s="51">
        <f t="shared" si="36"/>
        <v>0</v>
      </c>
      <c r="Q128" s="52">
        <f t="shared" si="33"/>
        <v>0</v>
      </c>
      <c r="R128" s="6"/>
      <c r="S128" s="6"/>
      <c r="T128" s="6"/>
      <c r="U128" s="6"/>
      <c r="V128" s="6"/>
      <c r="W128" s="6"/>
      <c r="X128" s="6"/>
    </row>
    <row r="129" spans="1:24" ht="12.75" customHeight="1" x14ac:dyDescent="0.3">
      <c r="A129" s="41"/>
      <c r="B129" s="87"/>
      <c r="C129" s="88"/>
      <c r="D129" s="57"/>
      <c r="E129" s="60"/>
      <c r="F129" s="58"/>
      <c r="G129" s="58"/>
      <c r="H129" s="46"/>
      <c r="I129" s="47">
        <f t="shared" si="29"/>
        <v>0</v>
      </c>
      <c r="J129" s="59"/>
      <c r="K129" s="54">
        <f t="shared" si="30"/>
        <v>0</v>
      </c>
      <c r="L129" s="55"/>
      <c r="M129" s="49">
        <f t="shared" si="31"/>
        <v>0</v>
      </c>
      <c r="N129" s="50">
        <f t="shared" si="32"/>
        <v>0</v>
      </c>
      <c r="O129" s="56">
        <f t="shared" si="35"/>
        <v>0</v>
      </c>
      <c r="P129" s="51">
        <f t="shared" si="36"/>
        <v>0</v>
      </c>
      <c r="Q129" s="52">
        <f t="shared" si="33"/>
        <v>0</v>
      </c>
      <c r="R129" s="6"/>
      <c r="S129" s="6"/>
      <c r="T129" s="6"/>
      <c r="U129" s="6"/>
      <c r="V129" s="6"/>
      <c r="W129" s="6"/>
      <c r="X129" s="6"/>
    </row>
    <row r="130" spans="1:24" ht="12.75" customHeight="1" x14ac:dyDescent="0.3">
      <c r="A130" s="41"/>
      <c r="B130" s="95" t="s">
        <v>70</v>
      </c>
      <c r="C130" s="88"/>
      <c r="D130" s="42"/>
      <c r="E130" s="61"/>
      <c r="F130" s="44"/>
      <c r="G130" s="45"/>
      <c r="H130" s="46"/>
      <c r="I130" s="47">
        <f t="shared" si="29"/>
        <v>0</v>
      </c>
      <c r="J130" s="59"/>
      <c r="K130" s="54">
        <f t="shared" si="30"/>
        <v>0</v>
      </c>
      <c r="L130" s="55"/>
      <c r="M130" s="49">
        <f t="shared" si="31"/>
        <v>0</v>
      </c>
      <c r="N130" s="50">
        <f t="shared" si="32"/>
        <v>0</v>
      </c>
      <c r="O130" s="56">
        <f t="shared" si="35"/>
        <v>0</v>
      </c>
      <c r="P130" s="51">
        <f t="shared" si="36"/>
        <v>0</v>
      </c>
      <c r="Q130" s="52">
        <f t="shared" si="33"/>
        <v>0</v>
      </c>
      <c r="R130" s="6"/>
      <c r="S130" s="6"/>
      <c r="T130" s="6"/>
      <c r="U130" s="6"/>
      <c r="V130" s="6"/>
      <c r="W130" s="6"/>
      <c r="X130" s="6"/>
    </row>
    <row r="131" spans="1:24" ht="12.75" customHeight="1" outlineLevel="1" x14ac:dyDescent="0.3">
      <c r="A131" s="41"/>
      <c r="B131" s="87" t="s">
        <v>36</v>
      </c>
      <c r="C131" s="88"/>
      <c r="D131" s="57" t="s">
        <v>32</v>
      </c>
      <c r="E131" s="60">
        <v>1</v>
      </c>
      <c r="F131" s="58">
        <f>$V$2</f>
        <v>79.106166666666667</v>
      </c>
      <c r="G131" s="58">
        <f t="shared" ref="G131:G134" si="45">E131*F131</f>
        <v>79.106166666666667</v>
      </c>
      <c r="H131" s="46"/>
      <c r="I131" s="47">
        <f t="shared" si="29"/>
        <v>0</v>
      </c>
      <c r="J131" s="48"/>
      <c r="K131" s="54">
        <f t="shared" si="30"/>
        <v>0</v>
      </c>
      <c r="L131" s="55"/>
      <c r="M131" s="49">
        <f t="shared" si="31"/>
        <v>0</v>
      </c>
      <c r="N131" s="50">
        <f t="shared" si="32"/>
        <v>0</v>
      </c>
      <c r="O131" s="56">
        <f t="shared" si="35"/>
        <v>0</v>
      </c>
      <c r="P131" s="51">
        <f t="shared" si="36"/>
        <v>0</v>
      </c>
      <c r="Q131" s="52">
        <f t="shared" si="33"/>
        <v>0</v>
      </c>
      <c r="R131" s="6"/>
      <c r="S131" s="6"/>
      <c r="T131" s="6"/>
      <c r="U131" s="6"/>
      <c r="V131" s="6"/>
      <c r="W131" s="6"/>
      <c r="X131" s="6"/>
    </row>
    <row r="132" spans="1:24" ht="12.75" customHeight="1" outlineLevel="1" x14ac:dyDescent="0.3">
      <c r="A132" s="41"/>
      <c r="B132" s="87" t="s">
        <v>37</v>
      </c>
      <c r="C132" s="88"/>
      <c r="D132" s="57" t="s">
        <v>32</v>
      </c>
      <c r="E132" s="60">
        <v>1</v>
      </c>
      <c r="F132" s="58">
        <f>$V$3</f>
        <v>1073.2352941176471</v>
      </c>
      <c r="G132" s="58">
        <f t="shared" si="45"/>
        <v>1073.2352941176471</v>
      </c>
      <c r="H132" s="46"/>
      <c r="I132" s="47">
        <f t="shared" si="29"/>
        <v>0</v>
      </c>
      <c r="J132" s="48"/>
      <c r="K132" s="54">
        <f t="shared" si="30"/>
        <v>0</v>
      </c>
      <c r="L132" s="55"/>
      <c r="M132" s="49">
        <f t="shared" si="31"/>
        <v>0</v>
      </c>
      <c r="N132" s="50">
        <f t="shared" si="32"/>
        <v>0</v>
      </c>
      <c r="O132" s="56">
        <f t="shared" si="35"/>
        <v>0</v>
      </c>
      <c r="P132" s="51">
        <f t="shared" si="36"/>
        <v>0</v>
      </c>
      <c r="Q132" s="52">
        <f t="shared" si="33"/>
        <v>0</v>
      </c>
      <c r="R132" s="6"/>
      <c r="S132" s="6"/>
      <c r="T132" s="6"/>
      <c r="U132" s="6"/>
      <c r="V132" s="6"/>
      <c r="W132" s="6"/>
      <c r="X132" s="6"/>
    </row>
    <row r="133" spans="1:24" ht="12.75" customHeight="1" outlineLevel="1" x14ac:dyDescent="0.3">
      <c r="A133" s="41"/>
      <c r="B133" s="87" t="s">
        <v>42</v>
      </c>
      <c r="C133" s="96"/>
      <c r="D133" s="57" t="s">
        <v>44</v>
      </c>
      <c r="E133" s="60">
        <v>4</v>
      </c>
      <c r="F133" s="58">
        <f>$V$4</f>
        <v>17.585590909090907</v>
      </c>
      <c r="G133" s="58">
        <f t="shared" si="45"/>
        <v>70.342363636363629</v>
      </c>
      <c r="H133" s="46"/>
      <c r="I133" s="47">
        <f t="shared" si="29"/>
        <v>0</v>
      </c>
      <c r="J133" s="48"/>
      <c r="K133" s="54">
        <f t="shared" si="30"/>
        <v>0</v>
      </c>
      <c r="L133" s="55"/>
      <c r="M133" s="49">
        <f t="shared" si="31"/>
        <v>0</v>
      </c>
      <c r="N133" s="50">
        <f t="shared" si="32"/>
        <v>0</v>
      </c>
      <c r="O133" s="56">
        <f t="shared" si="35"/>
        <v>0</v>
      </c>
      <c r="P133" s="51">
        <f t="shared" si="36"/>
        <v>0</v>
      </c>
      <c r="Q133" s="52">
        <f t="shared" si="33"/>
        <v>0</v>
      </c>
      <c r="R133" s="6"/>
      <c r="S133" s="6"/>
      <c r="T133" s="6"/>
      <c r="U133" s="6"/>
      <c r="V133" s="6"/>
      <c r="W133" s="6"/>
      <c r="X133" s="6"/>
    </row>
    <row r="134" spans="1:24" ht="12.75" customHeight="1" outlineLevel="1" x14ac:dyDescent="0.3">
      <c r="A134" s="41"/>
      <c r="B134" s="87" t="s">
        <v>43</v>
      </c>
      <c r="C134" s="96"/>
      <c r="D134" s="57" t="s">
        <v>44</v>
      </c>
      <c r="E134" s="60">
        <v>2</v>
      </c>
      <c r="F134" s="58">
        <f>$V$5</f>
        <v>46.666666666666664</v>
      </c>
      <c r="G134" s="58">
        <f t="shared" si="45"/>
        <v>93.333333333333329</v>
      </c>
      <c r="H134" s="46"/>
      <c r="I134" s="47">
        <f t="shared" si="29"/>
        <v>0</v>
      </c>
      <c r="J134" s="48"/>
      <c r="K134" s="54">
        <f t="shared" si="30"/>
        <v>0</v>
      </c>
      <c r="L134" s="55"/>
      <c r="M134" s="49">
        <f t="shared" si="31"/>
        <v>0</v>
      </c>
      <c r="N134" s="50">
        <f t="shared" si="32"/>
        <v>0</v>
      </c>
      <c r="O134" s="56">
        <f t="shared" si="35"/>
        <v>0</v>
      </c>
      <c r="P134" s="51">
        <f t="shared" si="36"/>
        <v>0</v>
      </c>
      <c r="Q134" s="52">
        <f t="shared" si="33"/>
        <v>0</v>
      </c>
      <c r="R134" s="6"/>
      <c r="S134" s="6"/>
      <c r="T134" s="6"/>
      <c r="U134" s="6"/>
      <c r="V134" s="6"/>
      <c r="W134" s="6"/>
      <c r="X134" s="6"/>
    </row>
    <row r="135" spans="1:24" ht="12.75" customHeight="1" x14ac:dyDescent="0.3">
      <c r="A135" s="41"/>
      <c r="B135" s="87"/>
      <c r="C135" s="96"/>
      <c r="D135" s="57"/>
      <c r="E135" s="60"/>
      <c r="F135" s="58"/>
      <c r="G135" s="58"/>
      <c r="H135" s="46"/>
      <c r="I135" s="47">
        <f t="shared" si="29"/>
        <v>0</v>
      </c>
      <c r="J135" s="59"/>
      <c r="K135" s="54">
        <f t="shared" si="30"/>
        <v>0</v>
      </c>
      <c r="L135" s="55"/>
      <c r="M135" s="49">
        <f t="shared" si="31"/>
        <v>0</v>
      </c>
      <c r="N135" s="50">
        <f t="shared" si="32"/>
        <v>0</v>
      </c>
      <c r="O135" s="56">
        <f t="shared" si="35"/>
        <v>0</v>
      </c>
      <c r="P135" s="51">
        <f t="shared" si="36"/>
        <v>0</v>
      </c>
      <c r="Q135" s="52">
        <f t="shared" si="33"/>
        <v>0</v>
      </c>
      <c r="R135" s="6"/>
      <c r="S135" s="6"/>
      <c r="T135" s="6"/>
      <c r="U135" s="6"/>
      <c r="V135" s="6"/>
      <c r="W135" s="6"/>
      <c r="X135" s="6"/>
    </row>
    <row r="136" spans="1:24" ht="12.75" customHeight="1" x14ac:dyDescent="0.3">
      <c r="A136" s="41"/>
      <c r="B136" s="95" t="s">
        <v>71</v>
      </c>
      <c r="C136" s="88"/>
      <c r="D136" s="42"/>
      <c r="E136" s="61"/>
      <c r="F136" s="44"/>
      <c r="G136" s="45"/>
      <c r="H136" s="46"/>
      <c r="I136" s="47">
        <f t="shared" si="29"/>
        <v>0</v>
      </c>
      <c r="J136" s="59"/>
      <c r="K136" s="54">
        <f t="shared" si="30"/>
        <v>0</v>
      </c>
      <c r="L136" s="55"/>
      <c r="M136" s="49">
        <f t="shared" si="31"/>
        <v>0</v>
      </c>
      <c r="N136" s="50">
        <f t="shared" si="32"/>
        <v>0</v>
      </c>
      <c r="O136" s="56">
        <f t="shared" si="35"/>
        <v>0</v>
      </c>
      <c r="P136" s="51">
        <f t="shared" si="36"/>
        <v>0</v>
      </c>
      <c r="Q136" s="52">
        <f t="shared" si="33"/>
        <v>0</v>
      </c>
      <c r="R136" s="6"/>
      <c r="S136" s="6"/>
      <c r="T136" s="6"/>
      <c r="U136" s="6"/>
      <c r="V136" s="6"/>
      <c r="W136" s="6"/>
      <c r="X136" s="6"/>
    </row>
    <row r="137" spans="1:24" ht="12.75" customHeight="1" outlineLevel="1" x14ac:dyDescent="0.3">
      <c r="A137" s="41"/>
      <c r="B137" s="87" t="s">
        <v>36</v>
      </c>
      <c r="C137" s="88"/>
      <c r="D137" s="57" t="s">
        <v>32</v>
      </c>
      <c r="E137" s="60">
        <v>1</v>
      </c>
      <c r="F137" s="58">
        <f>$V$2</f>
        <v>79.106166666666667</v>
      </c>
      <c r="G137" s="58">
        <f t="shared" ref="G137:G140" si="46">E137*F137</f>
        <v>79.106166666666667</v>
      </c>
      <c r="H137" s="46"/>
      <c r="I137" s="47">
        <f t="shared" si="29"/>
        <v>0</v>
      </c>
      <c r="J137" s="48"/>
      <c r="K137" s="54">
        <f t="shared" si="30"/>
        <v>0</v>
      </c>
      <c r="L137" s="55"/>
      <c r="M137" s="49">
        <f t="shared" si="31"/>
        <v>0</v>
      </c>
      <c r="N137" s="50">
        <f t="shared" si="32"/>
        <v>0</v>
      </c>
      <c r="O137" s="56">
        <f t="shared" si="35"/>
        <v>0</v>
      </c>
      <c r="P137" s="51">
        <f t="shared" si="36"/>
        <v>0</v>
      </c>
      <c r="Q137" s="52">
        <f t="shared" si="33"/>
        <v>0</v>
      </c>
      <c r="R137" s="6"/>
      <c r="S137" s="6"/>
      <c r="T137" s="6"/>
      <c r="U137" s="6"/>
      <c r="V137" s="6"/>
      <c r="W137" s="6"/>
      <c r="X137" s="6"/>
    </row>
    <row r="138" spans="1:24" ht="12.75" customHeight="1" outlineLevel="1" x14ac:dyDescent="0.3">
      <c r="A138" s="41"/>
      <c r="B138" s="87" t="s">
        <v>37</v>
      </c>
      <c r="C138" s="88"/>
      <c r="D138" s="57" t="s">
        <v>32</v>
      </c>
      <c r="E138" s="60">
        <v>1</v>
      </c>
      <c r="F138" s="58">
        <f>$V$3</f>
        <v>1073.2352941176471</v>
      </c>
      <c r="G138" s="58">
        <f t="shared" si="46"/>
        <v>1073.2352941176471</v>
      </c>
      <c r="H138" s="46"/>
      <c r="I138" s="47">
        <f t="shared" si="29"/>
        <v>0</v>
      </c>
      <c r="J138" s="48"/>
      <c r="K138" s="54">
        <f t="shared" si="30"/>
        <v>0</v>
      </c>
      <c r="L138" s="55"/>
      <c r="M138" s="49">
        <f t="shared" si="31"/>
        <v>0</v>
      </c>
      <c r="N138" s="50">
        <f t="shared" si="32"/>
        <v>0</v>
      </c>
      <c r="O138" s="56">
        <f t="shared" si="35"/>
        <v>0</v>
      </c>
      <c r="P138" s="51">
        <f t="shared" si="36"/>
        <v>0</v>
      </c>
      <c r="Q138" s="52">
        <f t="shared" si="33"/>
        <v>0</v>
      </c>
      <c r="R138" s="6"/>
      <c r="S138" s="6"/>
      <c r="T138" s="6"/>
      <c r="U138" s="6"/>
      <c r="V138" s="6"/>
      <c r="W138" s="6"/>
      <c r="X138" s="6"/>
    </row>
    <row r="139" spans="1:24" ht="12.75" customHeight="1" outlineLevel="1" x14ac:dyDescent="0.3">
      <c r="A139" s="41"/>
      <c r="B139" s="87" t="s">
        <v>42</v>
      </c>
      <c r="C139" s="96"/>
      <c r="D139" s="57" t="s">
        <v>44</v>
      </c>
      <c r="E139" s="60">
        <v>4</v>
      </c>
      <c r="F139" s="58">
        <f>$V$4</f>
        <v>17.585590909090907</v>
      </c>
      <c r="G139" s="58">
        <f t="shared" si="46"/>
        <v>70.342363636363629</v>
      </c>
      <c r="H139" s="46"/>
      <c r="I139" s="47">
        <f t="shared" si="29"/>
        <v>0</v>
      </c>
      <c r="J139" s="48"/>
      <c r="K139" s="54">
        <f t="shared" si="30"/>
        <v>0</v>
      </c>
      <c r="L139" s="55"/>
      <c r="M139" s="49">
        <f t="shared" si="31"/>
        <v>0</v>
      </c>
      <c r="N139" s="50">
        <f t="shared" si="32"/>
        <v>0</v>
      </c>
      <c r="O139" s="56">
        <f t="shared" si="35"/>
        <v>0</v>
      </c>
      <c r="P139" s="51">
        <f t="shared" si="36"/>
        <v>0</v>
      </c>
      <c r="Q139" s="52">
        <f t="shared" si="33"/>
        <v>0</v>
      </c>
      <c r="R139" s="6"/>
      <c r="S139" s="6"/>
      <c r="T139" s="6"/>
      <c r="U139" s="6"/>
      <c r="V139" s="6"/>
      <c r="W139" s="6"/>
      <c r="X139" s="6"/>
    </row>
    <row r="140" spans="1:24" ht="12.75" customHeight="1" outlineLevel="1" x14ac:dyDescent="0.3">
      <c r="A140" s="41"/>
      <c r="B140" s="87" t="s">
        <v>43</v>
      </c>
      <c r="C140" s="96"/>
      <c r="D140" s="57" t="s">
        <v>44</v>
      </c>
      <c r="E140" s="60">
        <v>2</v>
      </c>
      <c r="F140" s="58">
        <f>$V$5</f>
        <v>46.666666666666664</v>
      </c>
      <c r="G140" s="58">
        <f t="shared" si="46"/>
        <v>93.333333333333329</v>
      </c>
      <c r="H140" s="46"/>
      <c r="I140" s="47">
        <f t="shared" ref="I140:I197" si="47">J140*E140</f>
        <v>0</v>
      </c>
      <c r="J140" s="48"/>
      <c r="K140" s="54">
        <f t="shared" ref="K140:K197" si="48">L140*E140</f>
        <v>0</v>
      </c>
      <c r="L140" s="55"/>
      <c r="M140" s="49">
        <f t="shared" ref="M140:M197" si="49">N140*E140</f>
        <v>0</v>
      </c>
      <c r="N140" s="50">
        <f t="shared" ref="N140:N197" si="50">J140+L140</f>
        <v>0</v>
      </c>
      <c r="O140" s="56">
        <f t="shared" si="35"/>
        <v>0</v>
      </c>
      <c r="P140" s="51">
        <f t="shared" si="36"/>
        <v>0</v>
      </c>
      <c r="Q140" s="52">
        <f t="shared" ref="Q140:Q197" si="51">O140+P140</f>
        <v>0</v>
      </c>
      <c r="R140" s="6"/>
      <c r="S140" s="6"/>
      <c r="T140" s="6"/>
      <c r="U140" s="6"/>
      <c r="V140" s="6"/>
      <c r="W140" s="6"/>
      <c r="X140" s="6"/>
    </row>
    <row r="141" spans="1:24" ht="12.75" customHeight="1" x14ac:dyDescent="0.3">
      <c r="A141" s="41"/>
      <c r="B141" s="87"/>
      <c r="C141" s="88"/>
      <c r="D141" s="57"/>
      <c r="E141" s="60"/>
      <c r="F141" s="58"/>
      <c r="G141" s="58"/>
      <c r="H141" s="46"/>
      <c r="I141" s="47">
        <f t="shared" si="47"/>
        <v>0</v>
      </c>
      <c r="J141" s="59"/>
      <c r="K141" s="54">
        <f t="shared" si="48"/>
        <v>0</v>
      </c>
      <c r="L141" s="55"/>
      <c r="M141" s="49">
        <f t="shared" si="49"/>
        <v>0</v>
      </c>
      <c r="N141" s="50">
        <f t="shared" si="50"/>
        <v>0</v>
      </c>
      <c r="O141" s="56">
        <f t="shared" si="35"/>
        <v>0</v>
      </c>
      <c r="P141" s="51">
        <f t="shared" si="36"/>
        <v>0</v>
      </c>
      <c r="Q141" s="52">
        <f t="shared" si="51"/>
        <v>0</v>
      </c>
      <c r="R141" s="6"/>
      <c r="S141" s="6"/>
      <c r="T141" s="6"/>
      <c r="U141" s="6"/>
      <c r="V141" s="6"/>
      <c r="W141" s="6"/>
      <c r="X141" s="6"/>
    </row>
    <row r="142" spans="1:24" ht="12.75" customHeight="1" x14ac:dyDescent="0.3">
      <c r="A142" s="41"/>
      <c r="B142" s="95" t="s">
        <v>72</v>
      </c>
      <c r="C142" s="88"/>
      <c r="D142" s="42"/>
      <c r="E142" s="61"/>
      <c r="F142" s="44"/>
      <c r="G142" s="45"/>
      <c r="H142" s="46"/>
      <c r="I142" s="47">
        <f t="shared" si="47"/>
        <v>0</v>
      </c>
      <c r="J142" s="59"/>
      <c r="K142" s="54">
        <f t="shared" si="48"/>
        <v>0</v>
      </c>
      <c r="L142" s="55"/>
      <c r="M142" s="49">
        <f t="shared" si="49"/>
        <v>0</v>
      </c>
      <c r="N142" s="50">
        <f t="shared" si="50"/>
        <v>0</v>
      </c>
      <c r="O142" s="56">
        <f t="shared" si="35"/>
        <v>0</v>
      </c>
      <c r="P142" s="51">
        <f t="shared" si="36"/>
        <v>0</v>
      </c>
      <c r="Q142" s="52">
        <f t="shared" si="51"/>
        <v>0</v>
      </c>
      <c r="R142" s="6"/>
      <c r="S142" s="6"/>
      <c r="T142" s="6"/>
      <c r="U142" s="6"/>
      <c r="V142" s="6"/>
      <c r="W142" s="6"/>
      <c r="X142" s="6"/>
    </row>
    <row r="143" spans="1:24" ht="12.75" customHeight="1" outlineLevel="1" x14ac:dyDescent="0.3">
      <c r="A143" s="41"/>
      <c r="B143" s="87" t="s">
        <v>36</v>
      </c>
      <c r="C143" s="88"/>
      <c r="D143" s="57" t="s">
        <v>32</v>
      </c>
      <c r="E143" s="60">
        <v>1</v>
      </c>
      <c r="F143" s="58">
        <f>$V$2</f>
        <v>79.106166666666667</v>
      </c>
      <c r="G143" s="58">
        <f t="shared" ref="G143:G146" si="52">E143*F143</f>
        <v>79.106166666666667</v>
      </c>
      <c r="H143" s="46"/>
      <c r="I143" s="47">
        <f t="shared" si="47"/>
        <v>0</v>
      </c>
      <c r="J143" s="48"/>
      <c r="K143" s="54">
        <f t="shared" si="48"/>
        <v>0</v>
      </c>
      <c r="L143" s="55"/>
      <c r="M143" s="49">
        <f t="shared" si="49"/>
        <v>0</v>
      </c>
      <c r="N143" s="50">
        <f t="shared" si="50"/>
        <v>0</v>
      </c>
      <c r="O143" s="56">
        <f t="shared" ref="O143:O197" si="53">J143*G143</f>
        <v>0</v>
      </c>
      <c r="P143" s="51">
        <f t="shared" ref="P143:P197" si="54">L143*G143</f>
        <v>0</v>
      </c>
      <c r="Q143" s="52">
        <f t="shared" si="51"/>
        <v>0</v>
      </c>
      <c r="R143" s="6"/>
      <c r="S143" s="6"/>
      <c r="T143" s="6"/>
      <c r="U143" s="6"/>
      <c r="V143" s="6"/>
      <c r="W143" s="6"/>
      <c r="X143" s="6"/>
    </row>
    <row r="144" spans="1:24" ht="12.75" customHeight="1" outlineLevel="1" x14ac:dyDescent="0.3">
      <c r="A144" s="41"/>
      <c r="B144" s="87" t="s">
        <v>37</v>
      </c>
      <c r="C144" s="88"/>
      <c r="D144" s="57" t="s">
        <v>32</v>
      </c>
      <c r="E144" s="60">
        <v>1</v>
      </c>
      <c r="F144" s="58">
        <f>$V$3</f>
        <v>1073.2352941176471</v>
      </c>
      <c r="G144" s="58">
        <f t="shared" si="52"/>
        <v>1073.2352941176471</v>
      </c>
      <c r="H144" s="46"/>
      <c r="I144" s="47">
        <f t="shared" si="47"/>
        <v>0</v>
      </c>
      <c r="J144" s="48"/>
      <c r="K144" s="54">
        <f t="shared" si="48"/>
        <v>0</v>
      </c>
      <c r="L144" s="55"/>
      <c r="M144" s="49">
        <f t="shared" si="49"/>
        <v>0</v>
      </c>
      <c r="N144" s="50">
        <f t="shared" si="50"/>
        <v>0</v>
      </c>
      <c r="O144" s="56">
        <f t="shared" si="53"/>
        <v>0</v>
      </c>
      <c r="P144" s="51">
        <f t="shared" si="54"/>
        <v>0</v>
      </c>
      <c r="Q144" s="52">
        <f t="shared" si="51"/>
        <v>0</v>
      </c>
      <c r="R144" s="6"/>
      <c r="S144" s="6"/>
      <c r="T144" s="6"/>
      <c r="U144" s="6"/>
      <c r="V144" s="6"/>
      <c r="W144" s="6"/>
      <c r="X144" s="6"/>
    </row>
    <row r="145" spans="1:24" ht="12.75" customHeight="1" outlineLevel="1" x14ac:dyDescent="0.3">
      <c r="A145" s="41"/>
      <c r="B145" s="87" t="s">
        <v>42</v>
      </c>
      <c r="C145" s="96"/>
      <c r="D145" s="57" t="s">
        <v>44</v>
      </c>
      <c r="E145" s="60">
        <v>4</v>
      </c>
      <c r="F145" s="58">
        <f>$V$4</f>
        <v>17.585590909090907</v>
      </c>
      <c r="G145" s="58">
        <f t="shared" si="52"/>
        <v>70.342363636363629</v>
      </c>
      <c r="H145" s="46"/>
      <c r="I145" s="47">
        <f t="shared" si="47"/>
        <v>0</v>
      </c>
      <c r="J145" s="48"/>
      <c r="K145" s="54">
        <f t="shared" si="48"/>
        <v>0</v>
      </c>
      <c r="L145" s="55"/>
      <c r="M145" s="49">
        <f t="shared" si="49"/>
        <v>0</v>
      </c>
      <c r="N145" s="50">
        <f t="shared" si="50"/>
        <v>0</v>
      </c>
      <c r="O145" s="56">
        <f t="shared" si="53"/>
        <v>0</v>
      </c>
      <c r="P145" s="51">
        <f t="shared" si="54"/>
        <v>0</v>
      </c>
      <c r="Q145" s="52">
        <f t="shared" si="51"/>
        <v>0</v>
      </c>
      <c r="R145" s="6"/>
      <c r="S145" s="6"/>
      <c r="T145" s="6"/>
      <c r="U145" s="6"/>
      <c r="V145" s="6"/>
      <c r="W145" s="6"/>
      <c r="X145" s="6"/>
    </row>
    <row r="146" spans="1:24" ht="12.75" customHeight="1" outlineLevel="1" x14ac:dyDescent="0.3">
      <c r="A146" s="41"/>
      <c r="B146" s="87" t="s">
        <v>43</v>
      </c>
      <c r="C146" s="96"/>
      <c r="D146" s="57" t="s">
        <v>44</v>
      </c>
      <c r="E146" s="60">
        <v>2</v>
      </c>
      <c r="F146" s="58">
        <f>$V$5</f>
        <v>46.666666666666664</v>
      </c>
      <c r="G146" s="58">
        <f t="shared" si="52"/>
        <v>93.333333333333329</v>
      </c>
      <c r="H146" s="46"/>
      <c r="I146" s="47">
        <f t="shared" si="47"/>
        <v>0</v>
      </c>
      <c r="J146" s="48"/>
      <c r="K146" s="54">
        <f t="shared" si="48"/>
        <v>0</v>
      </c>
      <c r="L146" s="55"/>
      <c r="M146" s="49">
        <f t="shared" si="49"/>
        <v>0</v>
      </c>
      <c r="N146" s="50">
        <f t="shared" si="50"/>
        <v>0</v>
      </c>
      <c r="O146" s="56">
        <f t="shared" si="53"/>
        <v>0</v>
      </c>
      <c r="P146" s="51">
        <f t="shared" si="54"/>
        <v>0</v>
      </c>
      <c r="Q146" s="52">
        <f t="shared" si="51"/>
        <v>0</v>
      </c>
      <c r="R146" s="6"/>
      <c r="S146" s="6"/>
      <c r="T146" s="6"/>
      <c r="U146" s="6"/>
      <c r="V146" s="6"/>
      <c r="W146" s="6"/>
      <c r="X146" s="6"/>
    </row>
    <row r="147" spans="1:24" ht="12.75" customHeight="1" x14ac:dyDescent="0.3">
      <c r="A147" s="41"/>
      <c r="B147" s="87"/>
      <c r="C147" s="96"/>
      <c r="D147" s="57"/>
      <c r="E147" s="60"/>
      <c r="F147" s="58"/>
      <c r="G147" s="58"/>
      <c r="H147" s="46"/>
      <c r="I147" s="47">
        <f t="shared" si="47"/>
        <v>0</v>
      </c>
      <c r="J147" s="59"/>
      <c r="K147" s="54">
        <f t="shared" si="48"/>
        <v>0</v>
      </c>
      <c r="L147" s="55"/>
      <c r="M147" s="49">
        <f t="shared" si="49"/>
        <v>0</v>
      </c>
      <c r="N147" s="50">
        <f t="shared" si="50"/>
        <v>0</v>
      </c>
      <c r="O147" s="56">
        <f t="shared" si="53"/>
        <v>0</v>
      </c>
      <c r="P147" s="51">
        <f t="shared" si="54"/>
        <v>0</v>
      </c>
      <c r="Q147" s="52">
        <f t="shared" si="51"/>
        <v>0</v>
      </c>
      <c r="R147" s="6"/>
      <c r="S147" s="6"/>
      <c r="T147" s="6"/>
      <c r="U147" s="6"/>
      <c r="V147" s="6"/>
      <c r="W147" s="6"/>
      <c r="X147" s="6"/>
    </row>
    <row r="148" spans="1:24" ht="12.75" customHeight="1" x14ac:dyDescent="0.3">
      <c r="A148" s="41"/>
      <c r="B148" s="95" t="s">
        <v>73</v>
      </c>
      <c r="C148" s="88"/>
      <c r="D148" s="42"/>
      <c r="E148" s="61"/>
      <c r="F148" s="44"/>
      <c r="G148" s="45"/>
      <c r="H148" s="46"/>
      <c r="I148" s="47">
        <f t="shared" si="47"/>
        <v>0</v>
      </c>
      <c r="J148" s="59"/>
      <c r="K148" s="54">
        <f t="shared" si="48"/>
        <v>0</v>
      </c>
      <c r="L148" s="55"/>
      <c r="M148" s="49">
        <f t="shared" si="49"/>
        <v>0</v>
      </c>
      <c r="N148" s="50">
        <f t="shared" si="50"/>
        <v>0</v>
      </c>
      <c r="O148" s="56">
        <f t="shared" si="53"/>
        <v>0</v>
      </c>
      <c r="P148" s="51">
        <f t="shared" si="54"/>
        <v>0</v>
      </c>
      <c r="Q148" s="52">
        <f t="shared" si="51"/>
        <v>0</v>
      </c>
      <c r="R148" s="6"/>
      <c r="S148" s="6"/>
      <c r="T148" s="6"/>
      <c r="U148" s="6"/>
      <c r="V148" s="6"/>
      <c r="W148" s="6"/>
      <c r="X148" s="6"/>
    </row>
    <row r="149" spans="1:24" ht="12.75" customHeight="1" outlineLevel="1" x14ac:dyDescent="0.3">
      <c r="A149" s="41"/>
      <c r="B149" s="87" t="s">
        <v>36</v>
      </c>
      <c r="C149" s="88"/>
      <c r="D149" s="57" t="s">
        <v>32</v>
      </c>
      <c r="E149" s="60">
        <v>1</v>
      </c>
      <c r="F149" s="58">
        <f>$V$2</f>
        <v>79.106166666666667</v>
      </c>
      <c r="G149" s="58">
        <f t="shared" ref="G149:G152" si="55">E149*F149</f>
        <v>79.106166666666667</v>
      </c>
      <c r="H149" s="46"/>
      <c r="I149" s="47">
        <f t="shared" si="47"/>
        <v>0</v>
      </c>
      <c r="J149" s="48"/>
      <c r="K149" s="54">
        <f t="shared" si="48"/>
        <v>0</v>
      </c>
      <c r="L149" s="55"/>
      <c r="M149" s="49">
        <f t="shared" si="49"/>
        <v>0</v>
      </c>
      <c r="N149" s="50">
        <f t="shared" si="50"/>
        <v>0</v>
      </c>
      <c r="O149" s="56">
        <f t="shared" si="53"/>
        <v>0</v>
      </c>
      <c r="P149" s="51">
        <f t="shared" si="54"/>
        <v>0</v>
      </c>
      <c r="Q149" s="52">
        <f t="shared" si="51"/>
        <v>0</v>
      </c>
      <c r="R149" s="6"/>
      <c r="S149" s="6"/>
      <c r="T149" s="6"/>
      <c r="U149" s="6"/>
      <c r="V149" s="6"/>
      <c r="W149" s="6"/>
      <c r="X149" s="6"/>
    </row>
    <row r="150" spans="1:24" ht="12.75" customHeight="1" outlineLevel="1" x14ac:dyDescent="0.3">
      <c r="A150" s="41"/>
      <c r="B150" s="87" t="s">
        <v>37</v>
      </c>
      <c r="C150" s="88"/>
      <c r="D150" s="57" t="s">
        <v>32</v>
      </c>
      <c r="E150" s="60">
        <v>1</v>
      </c>
      <c r="F150" s="58">
        <f>$V$3</f>
        <v>1073.2352941176471</v>
      </c>
      <c r="G150" s="58">
        <f t="shared" si="55"/>
        <v>1073.2352941176471</v>
      </c>
      <c r="H150" s="46"/>
      <c r="I150" s="47">
        <f t="shared" si="47"/>
        <v>0</v>
      </c>
      <c r="J150" s="48"/>
      <c r="K150" s="54">
        <f t="shared" si="48"/>
        <v>0</v>
      </c>
      <c r="L150" s="55"/>
      <c r="M150" s="49">
        <f t="shared" si="49"/>
        <v>0</v>
      </c>
      <c r="N150" s="50">
        <f t="shared" si="50"/>
        <v>0</v>
      </c>
      <c r="O150" s="56">
        <f t="shared" si="53"/>
        <v>0</v>
      </c>
      <c r="P150" s="51">
        <f t="shared" si="54"/>
        <v>0</v>
      </c>
      <c r="Q150" s="52">
        <f t="shared" si="51"/>
        <v>0</v>
      </c>
      <c r="R150" s="6"/>
      <c r="S150" s="6"/>
      <c r="T150" s="6"/>
      <c r="U150" s="6"/>
      <c r="V150" s="6"/>
      <c r="W150" s="6"/>
      <c r="X150" s="6"/>
    </row>
    <row r="151" spans="1:24" ht="12.75" customHeight="1" outlineLevel="1" x14ac:dyDescent="0.3">
      <c r="A151" s="41"/>
      <c r="B151" s="87" t="s">
        <v>42</v>
      </c>
      <c r="C151" s="96"/>
      <c r="D151" s="57" t="s">
        <v>44</v>
      </c>
      <c r="E151" s="60">
        <v>4</v>
      </c>
      <c r="F151" s="58">
        <f>$V$4</f>
        <v>17.585590909090907</v>
      </c>
      <c r="G151" s="58">
        <f t="shared" si="55"/>
        <v>70.342363636363629</v>
      </c>
      <c r="H151" s="46"/>
      <c r="I151" s="47">
        <f t="shared" si="47"/>
        <v>0</v>
      </c>
      <c r="J151" s="48"/>
      <c r="K151" s="54">
        <f t="shared" si="48"/>
        <v>0</v>
      </c>
      <c r="L151" s="55"/>
      <c r="M151" s="49">
        <f t="shared" si="49"/>
        <v>0</v>
      </c>
      <c r="N151" s="50">
        <f t="shared" si="50"/>
        <v>0</v>
      </c>
      <c r="O151" s="56">
        <f t="shared" si="53"/>
        <v>0</v>
      </c>
      <c r="P151" s="51">
        <f t="shared" si="54"/>
        <v>0</v>
      </c>
      <c r="Q151" s="52">
        <f t="shared" si="51"/>
        <v>0</v>
      </c>
      <c r="R151" s="6"/>
      <c r="S151" s="6"/>
      <c r="T151" s="6"/>
      <c r="U151" s="6"/>
      <c r="V151" s="6"/>
      <c r="W151" s="6"/>
      <c r="X151" s="6"/>
    </row>
    <row r="152" spans="1:24" ht="12.75" customHeight="1" outlineLevel="1" x14ac:dyDescent="0.3">
      <c r="A152" s="41"/>
      <c r="B152" s="87" t="s">
        <v>43</v>
      </c>
      <c r="C152" s="96"/>
      <c r="D152" s="57" t="s">
        <v>44</v>
      </c>
      <c r="E152" s="60">
        <v>2</v>
      </c>
      <c r="F152" s="58">
        <f>$V$5</f>
        <v>46.666666666666664</v>
      </c>
      <c r="G152" s="58">
        <f t="shared" si="55"/>
        <v>93.333333333333329</v>
      </c>
      <c r="H152" s="46"/>
      <c r="I152" s="47">
        <f t="shared" si="47"/>
        <v>0</v>
      </c>
      <c r="J152" s="48"/>
      <c r="K152" s="54">
        <f t="shared" si="48"/>
        <v>0</v>
      </c>
      <c r="L152" s="55"/>
      <c r="M152" s="49">
        <f t="shared" si="49"/>
        <v>0</v>
      </c>
      <c r="N152" s="50">
        <f t="shared" si="50"/>
        <v>0</v>
      </c>
      <c r="O152" s="56">
        <f t="shared" si="53"/>
        <v>0</v>
      </c>
      <c r="P152" s="51">
        <f t="shared" si="54"/>
        <v>0</v>
      </c>
      <c r="Q152" s="52">
        <f t="shared" si="51"/>
        <v>0</v>
      </c>
      <c r="R152" s="6"/>
      <c r="S152" s="6"/>
      <c r="T152" s="6"/>
      <c r="U152" s="6"/>
      <c r="V152" s="6"/>
      <c r="W152" s="6"/>
      <c r="X152" s="6"/>
    </row>
    <row r="153" spans="1:24" ht="12.75" customHeight="1" x14ac:dyDescent="0.3">
      <c r="A153" s="41"/>
      <c r="B153" s="87"/>
      <c r="C153" s="88"/>
      <c r="D153" s="57"/>
      <c r="E153" s="60"/>
      <c r="F153" s="58"/>
      <c r="G153" s="58"/>
      <c r="H153" s="46"/>
      <c r="I153" s="47">
        <f t="shared" si="47"/>
        <v>0</v>
      </c>
      <c r="J153" s="59"/>
      <c r="K153" s="54">
        <f t="shared" si="48"/>
        <v>0</v>
      </c>
      <c r="L153" s="55"/>
      <c r="M153" s="49">
        <f t="shared" si="49"/>
        <v>0</v>
      </c>
      <c r="N153" s="50">
        <f t="shared" si="50"/>
        <v>0</v>
      </c>
      <c r="O153" s="56">
        <f t="shared" si="53"/>
        <v>0</v>
      </c>
      <c r="P153" s="51">
        <f t="shared" si="54"/>
        <v>0</v>
      </c>
      <c r="Q153" s="52">
        <f t="shared" si="51"/>
        <v>0</v>
      </c>
      <c r="R153" s="6"/>
      <c r="S153" s="6"/>
      <c r="T153" s="6"/>
      <c r="U153" s="6"/>
      <c r="V153" s="6"/>
      <c r="W153" s="6"/>
      <c r="X153" s="6"/>
    </row>
    <row r="154" spans="1:24" ht="12.75" customHeight="1" x14ac:dyDescent="0.3">
      <c r="A154" s="41"/>
      <c r="B154" s="95" t="s">
        <v>75</v>
      </c>
      <c r="C154" s="88"/>
      <c r="D154" s="42"/>
      <c r="E154" s="61"/>
      <c r="F154" s="44"/>
      <c r="G154" s="45"/>
      <c r="H154" s="46"/>
      <c r="I154" s="47">
        <f t="shared" si="47"/>
        <v>0</v>
      </c>
      <c r="J154" s="59"/>
      <c r="K154" s="54">
        <f t="shared" si="48"/>
        <v>0</v>
      </c>
      <c r="L154" s="55"/>
      <c r="M154" s="49">
        <f t="shared" si="49"/>
        <v>0</v>
      </c>
      <c r="N154" s="50">
        <f t="shared" si="50"/>
        <v>0</v>
      </c>
      <c r="O154" s="56">
        <f t="shared" si="53"/>
        <v>0</v>
      </c>
      <c r="P154" s="51">
        <f t="shared" si="54"/>
        <v>0</v>
      </c>
      <c r="Q154" s="52">
        <f t="shared" si="51"/>
        <v>0</v>
      </c>
      <c r="R154" s="6"/>
      <c r="S154" s="6"/>
      <c r="T154" s="6"/>
      <c r="U154" s="6"/>
      <c r="V154" s="6"/>
      <c r="W154" s="6"/>
      <c r="X154" s="6"/>
    </row>
    <row r="155" spans="1:24" ht="12.75" customHeight="1" outlineLevel="1" x14ac:dyDescent="0.3">
      <c r="A155" s="41"/>
      <c r="B155" s="87" t="s">
        <v>36</v>
      </c>
      <c r="C155" s="88"/>
      <c r="D155" s="57" t="s">
        <v>32</v>
      </c>
      <c r="E155" s="60">
        <v>1</v>
      </c>
      <c r="F155" s="58">
        <f>$V$2</f>
        <v>79.106166666666667</v>
      </c>
      <c r="G155" s="58">
        <f t="shared" ref="G155:G158" si="56">E155*F155</f>
        <v>79.106166666666667</v>
      </c>
      <c r="H155" s="46"/>
      <c r="I155" s="47">
        <f t="shared" si="47"/>
        <v>0</v>
      </c>
      <c r="J155" s="48"/>
      <c r="K155" s="54">
        <f t="shared" si="48"/>
        <v>0</v>
      </c>
      <c r="L155" s="55"/>
      <c r="M155" s="49">
        <f t="shared" si="49"/>
        <v>0</v>
      </c>
      <c r="N155" s="50">
        <f t="shared" si="50"/>
        <v>0</v>
      </c>
      <c r="O155" s="56">
        <f t="shared" si="53"/>
        <v>0</v>
      </c>
      <c r="P155" s="51">
        <f t="shared" si="54"/>
        <v>0</v>
      </c>
      <c r="Q155" s="52">
        <f t="shared" si="51"/>
        <v>0</v>
      </c>
      <c r="R155" s="6"/>
      <c r="S155" s="6"/>
      <c r="T155" s="6"/>
      <c r="U155" s="6"/>
      <c r="V155" s="6"/>
      <c r="W155" s="6"/>
      <c r="X155" s="6"/>
    </row>
    <row r="156" spans="1:24" ht="12.75" customHeight="1" outlineLevel="1" x14ac:dyDescent="0.3">
      <c r="A156" s="41"/>
      <c r="B156" s="87" t="s">
        <v>37</v>
      </c>
      <c r="C156" s="88"/>
      <c r="D156" s="57" t="s">
        <v>32</v>
      </c>
      <c r="E156" s="60">
        <v>1</v>
      </c>
      <c r="F156" s="58">
        <f>$V$3</f>
        <v>1073.2352941176471</v>
      </c>
      <c r="G156" s="58">
        <f t="shared" si="56"/>
        <v>1073.2352941176471</v>
      </c>
      <c r="H156" s="46"/>
      <c r="I156" s="47">
        <f t="shared" si="47"/>
        <v>0</v>
      </c>
      <c r="J156" s="48"/>
      <c r="K156" s="54">
        <f t="shared" si="48"/>
        <v>0</v>
      </c>
      <c r="L156" s="55"/>
      <c r="M156" s="49">
        <f t="shared" si="49"/>
        <v>0</v>
      </c>
      <c r="N156" s="50">
        <f t="shared" si="50"/>
        <v>0</v>
      </c>
      <c r="O156" s="56">
        <f t="shared" si="53"/>
        <v>0</v>
      </c>
      <c r="P156" s="51">
        <f t="shared" si="54"/>
        <v>0</v>
      </c>
      <c r="Q156" s="52">
        <f t="shared" si="51"/>
        <v>0</v>
      </c>
      <c r="R156" s="6"/>
      <c r="S156" s="6"/>
      <c r="T156" s="6"/>
      <c r="U156" s="6"/>
      <c r="V156" s="6"/>
      <c r="W156" s="6"/>
      <c r="X156" s="6"/>
    </row>
    <row r="157" spans="1:24" ht="12.75" customHeight="1" outlineLevel="1" x14ac:dyDescent="0.3">
      <c r="A157" s="41"/>
      <c r="B157" s="87" t="s">
        <v>42</v>
      </c>
      <c r="C157" s="96"/>
      <c r="D157" s="57" t="s">
        <v>44</v>
      </c>
      <c r="E157" s="60">
        <v>4</v>
      </c>
      <c r="F157" s="58">
        <f>$V$4</f>
        <v>17.585590909090907</v>
      </c>
      <c r="G157" s="58">
        <f t="shared" si="56"/>
        <v>70.342363636363629</v>
      </c>
      <c r="H157" s="46"/>
      <c r="I157" s="47">
        <f t="shared" si="47"/>
        <v>0</v>
      </c>
      <c r="J157" s="48"/>
      <c r="K157" s="54">
        <f t="shared" si="48"/>
        <v>0</v>
      </c>
      <c r="L157" s="55"/>
      <c r="M157" s="49">
        <f t="shared" si="49"/>
        <v>0</v>
      </c>
      <c r="N157" s="50">
        <f t="shared" si="50"/>
        <v>0</v>
      </c>
      <c r="O157" s="56">
        <f t="shared" si="53"/>
        <v>0</v>
      </c>
      <c r="P157" s="51">
        <f t="shared" si="54"/>
        <v>0</v>
      </c>
      <c r="Q157" s="52">
        <f t="shared" si="51"/>
        <v>0</v>
      </c>
      <c r="R157" s="6"/>
      <c r="S157" s="6"/>
      <c r="T157" s="6"/>
      <c r="U157" s="6"/>
      <c r="V157" s="6"/>
      <c r="W157" s="6"/>
      <c r="X157" s="6"/>
    </row>
    <row r="158" spans="1:24" ht="12.75" customHeight="1" outlineLevel="1" x14ac:dyDescent="0.3">
      <c r="A158" s="41"/>
      <c r="B158" s="87" t="s">
        <v>43</v>
      </c>
      <c r="C158" s="96"/>
      <c r="D158" s="57" t="s">
        <v>44</v>
      </c>
      <c r="E158" s="60">
        <v>2</v>
      </c>
      <c r="F158" s="58">
        <f>$V$5</f>
        <v>46.666666666666664</v>
      </c>
      <c r="G158" s="58">
        <f t="shared" si="56"/>
        <v>93.333333333333329</v>
      </c>
      <c r="H158" s="46"/>
      <c r="I158" s="47">
        <f t="shared" si="47"/>
        <v>0</v>
      </c>
      <c r="J158" s="48"/>
      <c r="K158" s="54">
        <f t="shared" si="48"/>
        <v>0</v>
      </c>
      <c r="L158" s="55"/>
      <c r="M158" s="49">
        <f t="shared" si="49"/>
        <v>0</v>
      </c>
      <c r="N158" s="50">
        <f t="shared" si="50"/>
        <v>0</v>
      </c>
      <c r="O158" s="56">
        <f t="shared" si="53"/>
        <v>0</v>
      </c>
      <c r="P158" s="51">
        <f t="shared" si="54"/>
        <v>0</v>
      </c>
      <c r="Q158" s="52">
        <f t="shared" si="51"/>
        <v>0</v>
      </c>
      <c r="R158" s="6"/>
      <c r="S158" s="6"/>
      <c r="T158" s="6"/>
      <c r="U158" s="6"/>
      <c r="V158" s="6"/>
      <c r="W158" s="6"/>
      <c r="X158" s="6"/>
    </row>
    <row r="159" spans="1:24" ht="12.75" customHeight="1" x14ac:dyDescent="0.3">
      <c r="A159" s="41"/>
      <c r="B159" s="87"/>
      <c r="C159" s="96"/>
      <c r="D159" s="57"/>
      <c r="E159" s="60"/>
      <c r="F159" s="58"/>
      <c r="G159" s="58"/>
      <c r="H159" s="46"/>
      <c r="I159" s="47">
        <f t="shared" si="47"/>
        <v>0</v>
      </c>
      <c r="J159" s="59"/>
      <c r="K159" s="54">
        <f t="shared" si="48"/>
        <v>0</v>
      </c>
      <c r="L159" s="55"/>
      <c r="M159" s="49">
        <f t="shared" si="49"/>
        <v>0</v>
      </c>
      <c r="N159" s="50">
        <f t="shared" si="50"/>
        <v>0</v>
      </c>
      <c r="O159" s="56">
        <f t="shared" si="53"/>
        <v>0</v>
      </c>
      <c r="P159" s="51">
        <f t="shared" si="54"/>
        <v>0</v>
      </c>
      <c r="Q159" s="52">
        <f t="shared" si="51"/>
        <v>0</v>
      </c>
      <c r="R159" s="6"/>
      <c r="S159" s="6"/>
      <c r="T159" s="6"/>
      <c r="U159" s="6"/>
      <c r="V159" s="6"/>
      <c r="W159" s="6"/>
      <c r="X159" s="6"/>
    </row>
    <row r="160" spans="1:24" ht="12.75" customHeight="1" x14ac:dyDescent="0.3">
      <c r="A160" s="41"/>
      <c r="B160" s="95" t="s">
        <v>74</v>
      </c>
      <c r="C160" s="88"/>
      <c r="D160" s="42"/>
      <c r="E160" s="61"/>
      <c r="F160" s="44"/>
      <c r="G160" s="45"/>
      <c r="H160" s="46"/>
      <c r="I160" s="47">
        <f t="shared" si="47"/>
        <v>0</v>
      </c>
      <c r="J160" s="59"/>
      <c r="K160" s="54">
        <f t="shared" si="48"/>
        <v>0</v>
      </c>
      <c r="L160" s="55"/>
      <c r="M160" s="49">
        <f t="shared" si="49"/>
        <v>0</v>
      </c>
      <c r="N160" s="50">
        <f t="shared" si="50"/>
        <v>0</v>
      </c>
      <c r="O160" s="56">
        <f t="shared" si="53"/>
        <v>0</v>
      </c>
      <c r="P160" s="51">
        <f t="shared" si="54"/>
        <v>0</v>
      </c>
      <c r="Q160" s="52">
        <f t="shared" si="51"/>
        <v>0</v>
      </c>
      <c r="R160" s="6"/>
      <c r="S160" s="6"/>
      <c r="T160" s="6"/>
      <c r="U160" s="6"/>
      <c r="V160" s="6"/>
      <c r="W160" s="6"/>
      <c r="X160" s="6"/>
    </row>
    <row r="161" spans="1:24" ht="12.75" customHeight="1" outlineLevel="1" x14ac:dyDescent="0.3">
      <c r="A161" s="41"/>
      <c r="B161" s="87" t="s">
        <v>36</v>
      </c>
      <c r="C161" s="88"/>
      <c r="D161" s="57" t="s">
        <v>32</v>
      </c>
      <c r="E161" s="60">
        <v>1</v>
      </c>
      <c r="F161" s="58">
        <f>$V$2</f>
        <v>79.106166666666667</v>
      </c>
      <c r="G161" s="58">
        <f t="shared" ref="G161:G164" si="57">E161*F161</f>
        <v>79.106166666666667</v>
      </c>
      <c r="H161" s="46"/>
      <c r="I161" s="47">
        <f t="shared" si="47"/>
        <v>0</v>
      </c>
      <c r="J161" s="48"/>
      <c r="K161" s="54">
        <f t="shared" si="48"/>
        <v>0</v>
      </c>
      <c r="L161" s="55"/>
      <c r="M161" s="49">
        <f t="shared" si="49"/>
        <v>0</v>
      </c>
      <c r="N161" s="50">
        <f t="shared" si="50"/>
        <v>0</v>
      </c>
      <c r="O161" s="56">
        <f t="shared" si="53"/>
        <v>0</v>
      </c>
      <c r="P161" s="51">
        <f t="shared" si="54"/>
        <v>0</v>
      </c>
      <c r="Q161" s="52">
        <f t="shared" si="51"/>
        <v>0</v>
      </c>
      <c r="R161" s="6"/>
      <c r="S161" s="6"/>
      <c r="T161" s="6"/>
      <c r="U161" s="6"/>
      <c r="V161" s="6"/>
      <c r="W161" s="6"/>
      <c r="X161" s="6"/>
    </row>
    <row r="162" spans="1:24" ht="12.75" customHeight="1" outlineLevel="1" x14ac:dyDescent="0.3">
      <c r="A162" s="41"/>
      <c r="B162" s="87" t="s">
        <v>37</v>
      </c>
      <c r="C162" s="88"/>
      <c r="D162" s="57" t="s">
        <v>32</v>
      </c>
      <c r="E162" s="60">
        <v>1</v>
      </c>
      <c r="F162" s="58">
        <f>$V$3</f>
        <v>1073.2352941176471</v>
      </c>
      <c r="G162" s="58">
        <f t="shared" si="57"/>
        <v>1073.2352941176471</v>
      </c>
      <c r="H162" s="46"/>
      <c r="I162" s="47">
        <f t="shared" si="47"/>
        <v>0</v>
      </c>
      <c r="J162" s="48"/>
      <c r="K162" s="54">
        <f t="shared" si="48"/>
        <v>0</v>
      </c>
      <c r="L162" s="55"/>
      <c r="M162" s="49">
        <f t="shared" si="49"/>
        <v>0</v>
      </c>
      <c r="N162" s="50">
        <f t="shared" si="50"/>
        <v>0</v>
      </c>
      <c r="O162" s="56">
        <f t="shared" si="53"/>
        <v>0</v>
      </c>
      <c r="P162" s="51">
        <f t="shared" si="54"/>
        <v>0</v>
      </c>
      <c r="Q162" s="52">
        <f t="shared" si="51"/>
        <v>0</v>
      </c>
      <c r="R162" s="6"/>
      <c r="S162" s="6"/>
      <c r="T162" s="6"/>
      <c r="U162" s="6"/>
      <c r="V162" s="6"/>
      <c r="W162" s="6"/>
      <c r="X162" s="6"/>
    </row>
    <row r="163" spans="1:24" ht="12.75" customHeight="1" outlineLevel="1" x14ac:dyDescent="0.3">
      <c r="A163" s="41"/>
      <c r="B163" s="87" t="s">
        <v>42</v>
      </c>
      <c r="C163" s="96"/>
      <c r="D163" s="57" t="s">
        <v>44</v>
      </c>
      <c r="E163" s="60">
        <v>4</v>
      </c>
      <c r="F163" s="58">
        <f>$V$4</f>
        <v>17.585590909090907</v>
      </c>
      <c r="G163" s="58">
        <f t="shared" si="57"/>
        <v>70.342363636363629</v>
      </c>
      <c r="H163" s="46"/>
      <c r="I163" s="47">
        <f t="shared" si="47"/>
        <v>0</v>
      </c>
      <c r="J163" s="48"/>
      <c r="K163" s="54">
        <f t="shared" si="48"/>
        <v>0</v>
      </c>
      <c r="L163" s="55"/>
      <c r="M163" s="49">
        <f t="shared" si="49"/>
        <v>0</v>
      </c>
      <c r="N163" s="50">
        <f t="shared" si="50"/>
        <v>0</v>
      </c>
      <c r="O163" s="56">
        <f t="shared" si="53"/>
        <v>0</v>
      </c>
      <c r="P163" s="51">
        <f t="shared" si="54"/>
        <v>0</v>
      </c>
      <c r="Q163" s="52">
        <f t="shared" si="51"/>
        <v>0</v>
      </c>
      <c r="R163" s="6"/>
      <c r="S163" s="6"/>
      <c r="T163" s="6"/>
      <c r="U163" s="6"/>
      <c r="V163" s="6"/>
      <c r="W163" s="6"/>
      <c r="X163" s="6"/>
    </row>
    <row r="164" spans="1:24" ht="12.75" customHeight="1" outlineLevel="1" x14ac:dyDescent="0.3">
      <c r="A164" s="41"/>
      <c r="B164" s="87" t="s">
        <v>43</v>
      </c>
      <c r="C164" s="96"/>
      <c r="D164" s="57" t="s">
        <v>44</v>
      </c>
      <c r="E164" s="60">
        <v>2</v>
      </c>
      <c r="F164" s="58">
        <f>$V$5</f>
        <v>46.666666666666664</v>
      </c>
      <c r="G164" s="58">
        <f t="shared" si="57"/>
        <v>93.333333333333329</v>
      </c>
      <c r="H164" s="46"/>
      <c r="I164" s="47">
        <f t="shared" si="47"/>
        <v>0</v>
      </c>
      <c r="J164" s="48"/>
      <c r="K164" s="54">
        <f t="shared" si="48"/>
        <v>0</v>
      </c>
      <c r="L164" s="55"/>
      <c r="M164" s="49">
        <f t="shared" si="49"/>
        <v>0</v>
      </c>
      <c r="N164" s="50">
        <f t="shared" si="50"/>
        <v>0</v>
      </c>
      <c r="O164" s="56">
        <f t="shared" si="53"/>
        <v>0</v>
      </c>
      <c r="P164" s="51">
        <f t="shared" si="54"/>
        <v>0</v>
      </c>
      <c r="Q164" s="52">
        <f t="shared" si="51"/>
        <v>0</v>
      </c>
      <c r="R164" s="6"/>
      <c r="S164" s="6"/>
      <c r="T164" s="6"/>
      <c r="U164" s="6"/>
      <c r="V164" s="6"/>
      <c r="W164" s="6"/>
      <c r="X164" s="6"/>
    </row>
    <row r="165" spans="1:24" ht="12.75" customHeight="1" x14ac:dyDescent="0.3">
      <c r="A165" s="41"/>
      <c r="B165" s="87"/>
      <c r="C165" s="88"/>
      <c r="D165" s="57"/>
      <c r="E165" s="60"/>
      <c r="F165" s="58"/>
      <c r="G165" s="58"/>
      <c r="H165" s="46"/>
      <c r="I165" s="47">
        <f t="shared" si="47"/>
        <v>0</v>
      </c>
      <c r="J165" s="59"/>
      <c r="K165" s="54">
        <f t="shared" si="48"/>
        <v>0</v>
      </c>
      <c r="L165" s="55"/>
      <c r="M165" s="49">
        <f t="shared" si="49"/>
        <v>0</v>
      </c>
      <c r="N165" s="50">
        <f t="shared" si="50"/>
        <v>0</v>
      </c>
      <c r="O165" s="56">
        <f t="shared" si="53"/>
        <v>0</v>
      </c>
      <c r="P165" s="51">
        <f t="shared" si="54"/>
        <v>0</v>
      </c>
      <c r="Q165" s="52">
        <f t="shared" si="51"/>
        <v>0</v>
      </c>
      <c r="R165" s="6"/>
      <c r="S165" s="6"/>
      <c r="T165" s="6"/>
      <c r="U165" s="6"/>
      <c r="V165" s="6"/>
      <c r="W165" s="6"/>
      <c r="X165" s="6"/>
    </row>
    <row r="166" spans="1:24" ht="12.75" customHeight="1" x14ac:dyDescent="0.3">
      <c r="A166" s="41"/>
      <c r="B166" s="95" t="s">
        <v>76</v>
      </c>
      <c r="C166" s="88"/>
      <c r="D166" s="42"/>
      <c r="E166" s="61"/>
      <c r="F166" s="44"/>
      <c r="G166" s="45"/>
      <c r="H166" s="46"/>
      <c r="I166" s="47">
        <f t="shared" si="47"/>
        <v>0</v>
      </c>
      <c r="J166" s="59"/>
      <c r="K166" s="54">
        <f t="shared" si="48"/>
        <v>0</v>
      </c>
      <c r="L166" s="55"/>
      <c r="M166" s="49">
        <f t="shared" si="49"/>
        <v>0</v>
      </c>
      <c r="N166" s="50">
        <f t="shared" si="50"/>
        <v>0</v>
      </c>
      <c r="O166" s="56">
        <f t="shared" si="53"/>
        <v>0</v>
      </c>
      <c r="P166" s="51">
        <f t="shared" si="54"/>
        <v>0</v>
      </c>
      <c r="Q166" s="52">
        <f t="shared" si="51"/>
        <v>0</v>
      </c>
      <c r="R166" s="6"/>
      <c r="S166" s="6"/>
      <c r="T166" s="6"/>
      <c r="U166" s="6"/>
      <c r="V166" s="6"/>
      <c r="W166" s="6"/>
      <c r="X166" s="6"/>
    </row>
    <row r="167" spans="1:24" ht="12.75" customHeight="1" outlineLevel="1" x14ac:dyDescent="0.3">
      <c r="A167" s="41"/>
      <c r="B167" s="87" t="s">
        <v>36</v>
      </c>
      <c r="C167" s="88"/>
      <c r="D167" s="57" t="s">
        <v>32</v>
      </c>
      <c r="E167" s="60">
        <v>1</v>
      </c>
      <c r="F167" s="58">
        <f>$V$2</f>
        <v>79.106166666666667</v>
      </c>
      <c r="G167" s="58">
        <f t="shared" ref="G167:G170" si="58">E167*F167</f>
        <v>79.106166666666667</v>
      </c>
      <c r="H167" s="46"/>
      <c r="I167" s="47">
        <f t="shared" si="47"/>
        <v>0</v>
      </c>
      <c r="J167" s="48"/>
      <c r="K167" s="54">
        <f t="shared" si="48"/>
        <v>0</v>
      </c>
      <c r="L167" s="55"/>
      <c r="M167" s="49">
        <f t="shared" si="49"/>
        <v>0</v>
      </c>
      <c r="N167" s="50">
        <f t="shared" si="50"/>
        <v>0</v>
      </c>
      <c r="O167" s="56">
        <f t="shared" si="53"/>
        <v>0</v>
      </c>
      <c r="P167" s="51">
        <f t="shared" si="54"/>
        <v>0</v>
      </c>
      <c r="Q167" s="52">
        <f t="shared" si="51"/>
        <v>0</v>
      </c>
      <c r="R167" s="6"/>
      <c r="S167" s="6"/>
      <c r="T167" s="6"/>
      <c r="U167" s="6"/>
      <c r="V167" s="6"/>
      <c r="W167" s="6"/>
      <c r="X167" s="6"/>
    </row>
    <row r="168" spans="1:24" ht="12.75" customHeight="1" outlineLevel="1" x14ac:dyDescent="0.3">
      <c r="A168" s="41"/>
      <c r="B168" s="87" t="s">
        <v>37</v>
      </c>
      <c r="C168" s="88"/>
      <c r="D168" s="57" t="s">
        <v>32</v>
      </c>
      <c r="E168" s="60">
        <v>1</v>
      </c>
      <c r="F168" s="58">
        <f>$V$3</f>
        <v>1073.2352941176471</v>
      </c>
      <c r="G168" s="58">
        <f t="shared" si="58"/>
        <v>1073.2352941176471</v>
      </c>
      <c r="H168" s="46"/>
      <c r="I168" s="47">
        <f t="shared" si="47"/>
        <v>0</v>
      </c>
      <c r="J168" s="48"/>
      <c r="K168" s="54">
        <f t="shared" si="48"/>
        <v>0</v>
      </c>
      <c r="L168" s="55"/>
      <c r="M168" s="49">
        <f t="shared" si="49"/>
        <v>0</v>
      </c>
      <c r="N168" s="50">
        <f t="shared" si="50"/>
        <v>0</v>
      </c>
      <c r="O168" s="56">
        <f t="shared" si="53"/>
        <v>0</v>
      </c>
      <c r="P168" s="51">
        <f t="shared" si="54"/>
        <v>0</v>
      </c>
      <c r="Q168" s="52">
        <f t="shared" si="51"/>
        <v>0</v>
      </c>
      <c r="R168" s="6"/>
      <c r="S168" s="6"/>
      <c r="T168" s="6"/>
      <c r="U168" s="6"/>
      <c r="V168" s="6"/>
      <c r="W168" s="6"/>
      <c r="X168" s="6"/>
    </row>
    <row r="169" spans="1:24" ht="12.75" customHeight="1" outlineLevel="1" x14ac:dyDescent="0.3">
      <c r="A169" s="41"/>
      <c r="B169" s="87" t="s">
        <v>42</v>
      </c>
      <c r="C169" s="96"/>
      <c r="D169" s="57" t="s">
        <v>44</v>
      </c>
      <c r="E169" s="60">
        <v>4</v>
      </c>
      <c r="F169" s="58">
        <f>$V$4</f>
        <v>17.585590909090907</v>
      </c>
      <c r="G169" s="58">
        <f t="shared" si="58"/>
        <v>70.342363636363629</v>
      </c>
      <c r="H169" s="46"/>
      <c r="I169" s="47">
        <f t="shared" si="47"/>
        <v>0</v>
      </c>
      <c r="J169" s="48"/>
      <c r="K169" s="54">
        <f t="shared" si="48"/>
        <v>0</v>
      </c>
      <c r="L169" s="55"/>
      <c r="M169" s="49">
        <f t="shared" si="49"/>
        <v>0</v>
      </c>
      <c r="N169" s="50">
        <f t="shared" si="50"/>
        <v>0</v>
      </c>
      <c r="O169" s="56">
        <f t="shared" si="53"/>
        <v>0</v>
      </c>
      <c r="P169" s="51">
        <f t="shared" si="54"/>
        <v>0</v>
      </c>
      <c r="Q169" s="52">
        <f t="shared" si="51"/>
        <v>0</v>
      </c>
      <c r="R169" s="6"/>
      <c r="S169" s="6"/>
      <c r="T169" s="6"/>
      <c r="U169" s="6"/>
      <c r="V169" s="6"/>
      <c r="W169" s="6"/>
      <c r="X169" s="6"/>
    </row>
    <row r="170" spans="1:24" ht="12.75" customHeight="1" outlineLevel="1" x14ac:dyDescent="0.3">
      <c r="A170" s="41"/>
      <c r="B170" s="87" t="s">
        <v>43</v>
      </c>
      <c r="C170" s="96"/>
      <c r="D170" s="57" t="s">
        <v>44</v>
      </c>
      <c r="E170" s="60">
        <v>2</v>
      </c>
      <c r="F170" s="58">
        <f>$V$5</f>
        <v>46.666666666666664</v>
      </c>
      <c r="G170" s="58">
        <f t="shared" si="58"/>
        <v>93.333333333333329</v>
      </c>
      <c r="H170" s="46"/>
      <c r="I170" s="47">
        <f t="shared" si="47"/>
        <v>0</v>
      </c>
      <c r="J170" s="48"/>
      <c r="K170" s="54">
        <f t="shared" si="48"/>
        <v>0</v>
      </c>
      <c r="L170" s="55"/>
      <c r="M170" s="49">
        <f t="shared" si="49"/>
        <v>0</v>
      </c>
      <c r="N170" s="50">
        <f t="shared" si="50"/>
        <v>0</v>
      </c>
      <c r="O170" s="56">
        <f t="shared" si="53"/>
        <v>0</v>
      </c>
      <c r="P170" s="51">
        <f t="shared" si="54"/>
        <v>0</v>
      </c>
      <c r="Q170" s="52">
        <f t="shared" si="51"/>
        <v>0</v>
      </c>
      <c r="R170" s="6"/>
      <c r="S170" s="6"/>
      <c r="T170" s="6"/>
      <c r="U170" s="6"/>
      <c r="V170" s="6"/>
      <c r="W170" s="6"/>
      <c r="X170" s="6"/>
    </row>
    <row r="171" spans="1:24" ht="12.75" customHeight="1" x14ac:dyDescent="0.3">
      <c r="A171" s="41"/>
      <c r="B171" s="87"/>
      <c r="C171" s="96"/>
      <c r="D171" s="57"/>
      <c r="E171" s="60"/>
      <c r="F171" s="58"/>
      <c r="G171" s="58"/>
      <c r="H171" s="46"/>
      <c r="I171" s="47">
        <f t="shared" si="47"/>
        <v>0</v>
      </c>
      <c r="J171" s="59"/>
      <c r="K171" s="54">
        <f t="shared" si="48"/>
        <v>0</v>
      </c>
      <c r="L171" s="55"/>
      <c r="M171" s="49">
        <f t="shared" si="49"/>
        <v>0</v>
      </c>
      <c r="N171" s="50">
        <f t="shared" si="50"/>
        <v>0</v>
      </c>
      <c r="O171" s="56">
        <f t="shared" si="53"/>
        <v>0</v>
      </c>
      <c r="P171" s="51">
        <f t="shared" si="54"/>
        <v>0</v>
      </c>
      <c r="Q171" s="52">
        <f t="shared" si="51"/>
        <v>0</v>
      </c>
      <c r="R171" s="6"/>
      <c r="S171" s="6"/>
      <c r="T171" s="6"/>
      <c r="U171" s="6"/>
      <c r="V171" s="6"/>
      <c r="W171" s="6"/>
      <c r="X171" s="6"/>
    </row>
    <row r="172" spans="1:24" ht="12.75" customHeight="1" x14ac:dyDescent="0.3">
      <c r="A172" s="41"/>
      <c r="B172" s="95" t="s">
        <v>77</v>
      </c>
      <c r="C172" s="88"/>
      <c r="D172" s="42"/>
      <c r="E172" s="61"/>
      <c r="F172" s="44"/>
      <c r="G172" s="45"/>
      <c r="H172" s="46"/>
      <c r="I172" s="47">
        <f t="shared" si="47"/>
        <v>0</v>
      </c>
      <c r="J172" s="59"/>
      <c r="K172" s="54">
        <f t="shared" si="48"/>
        <v>0</v>
      </c>
      <c r="L172" s="55"/>
      <c r="M172" s="49">
        <f t="shared" si="49"/>
        <v>0</v>
      </c>
      <c r="N172" s="50">
        <f t="shared" si="50"/>
        <v>0</v>
      </c>
      <c r="O172" s="56">
        <f t="shared" si="53"/>
        <v>0</v>
      </c>
      <c r="P172" s="51">
        <f t="shared" si="54"/>
        <v>0</v>
      </c>
      <c r="Q172" s="52">
        <f t="shared" si="51"/>
        <v>0</v>
      </c>
      <c r="R172" s="6"/>
      <c r="S172" s="6"/>
      <c r="T172" s="6"/>
      <c r="U172" s="6"/>
      <c r="V172" s="6"/>
      <c r="W172" s="6"/>
      <c r="X172" s="6"/>
    </row>
    <row r="173" spans="1:24" ht="12.75" customHeight="1" outlineLevel="1" x14ac:dyDescent="0.3">
      <c r="A173" s="41"/>
      <c r="B173" s="87" t="s">
        <v>36</v>
      </c>
      <c r="C173" s="88"/>
      <c r="D173" s="57" t="s">
        <v>32</v>
      </c>
      <c r="E173" s="60">
        <v>1</v>
      </c>
      <c r="F173" s="58">
        <f>$V$2</f>
        <v>79.106166666666667</v>
      </c>
      <c r="G173" s="58">
        <f t="shared" ref="G173:G176" si="59">E173*F173</f>
        <v>79.106166666666667</v>
      </c>
      <c r="H173" s="46"/>
      <c r="I173" s="47">
        <f t="shared" si="47"/>
        <v>0</v>
      </c>
      <c r="J173" s="48"/>
      <c r="K173" s="54">
        <f t="shared" si="48"/>
        <v>0</v>
      </c>
      <c r="L173" s="55"/>
      <c r="M173" s="49">
        <f t="shared" si="49"/>
        <v>0</v>
      </c>
      <c r="N173" s="50">
        <f t="shared" si="50"/>
        <v>0</v>
      </c>
      <c r="O173" s="56">
        <f t="shared" si="53"/>
        <v>0</v>
      </c>
      <c r="P173" s="51">
        <f t="shared" si="54"/>
        <v>0</v>
      </c>
      <c r="Q173" s="52">
        <f t="shared" si="51"/>
        <v>0</v>
      </c>
      <c r="R173" s="6"/>
      <c r="S173" s="6"/>
      <c r="T173" s="6"/>
      <c r="U173" s="6"/>
      <c r="V173" s="6"/>
      <c r="W173" s="6"/>
      <c r="X173" s="6"/>
    </row>
    <row r="174" spans="1:24" ht="12.75" customHeight="1" outlineLevel="1" x14ac:dyDescent="0.3">
      <c r="A174" s="41"/>
      <c r="B174" s="87" t="s">
        <v>37</v>
      </c>
      <c r="C174" s="88"/>
      <c r="D174" s="57" t="s">
        <v>32</v>
      </c>
      <c r="E174" s="60">
        <v>1</v>
      </c>
      <c r="F174" s="58">
        <f>$V$3</f>
        <v>1073.2352941176471</v>
      </c>
      <c r="G174" s="58">
        <f t="shared" si="59"/>
        <v>1073.2352941176471</v>
      </c>
      <c r="H174" s="46"/>
      <c r="I174" s="47">
        <f t="shared" si="47"/>
        <v>0</v>
      </c>
      <c r="J174" s="48"/>
      <c r="K174" s="54">
        <f t="shared" si="48"/>
        <v>0</v>
      </c>
      <c r="L174" s="55"/>
      <c r="M174" s="49">
        <f t="shared" si="49"/>
        <v>0</v>
      </c>
      <c r="N174" s="50">
        <f t="shared" si="50"/>
        <v>0</v>
      </c>
      <c r="O174" s="56">
        <f t="shared" si="53"/>
        <v>0</v>
      </c>
      <c r="P174" s="51">
        <f t="shared" si="54"/>
        <v>0</v>
      </c>
      <c r="Q174" s="52">
        <f t="shared" si="51"/>
        <v>0</v>
      </c>
      <c r="R174" s="6"/>
      <c r="S174" s="6"/>
      <c r="T174" s="6"/>
      <c r="U174" s="6"/>
      <c r="V174" s="6"/>
      <c r="W174" s="6"/>
      <c r="X174" s="6"/>
    </row>
    <row r="175" spans="1:24" ht="12.75" customHeight="1" outlineLevel="1" x14ac:dyDescent="0.3">
      <c r="A175" s="41"/>
      <c r="B175" s="87" t="s">
        <v>42</v>
      </c>
      <c r="C175" s="96"/>
      <c r="D175" s="57" t="s">
        <v>44</v>
      </c>
      <c r="E175" s="60">
        <v>4</v>
      </c>
      <c r="F175" s="58">
        <f>$V$4</f>
        <v>17.585590909090907</v>
      </c>
      <c r="G175" s="58">
        <f t="shared" si="59"/>
        <v>70.342363636363629</v>
      </c>
      <c r="H175" s="46"/>
      <c r="I175" s="47">
        <f t="shared" si="47"/>
        <v>0</v>
      </c>
      <c r="J175" s="48"/>
      <c r="K175" s="54">
        <f t="shared" si="48"/>
        <v>0</v>
      </c>
      <c r="L175" s="55"/>
      <c r="M175" s="49">
        <f t="shared" si="49"/>
        <v>0</v>
      </c>
      <c r="N175" s="50">
        <f t="shared" si="50"/>
        <v>0</v>
      </c>
      <c r="O175" s="56">
        <f t="shared" si="53"/>
        <v>0</v>
      </c>
      <c r="P175" s="51">
        <f t="shared" si="54"/>
        <v>0</v>
      </c>
      <c r="Q175" s="52">
        <f t="shared" si="51"/>
        <v>0</v>
      </c>
      <c r="R175" s="6"/>
      <c r="S175" s="6"/>
      <c r="T175" s="6"/>
      <c r="U175" s="6"/>
      <c r="V175" s="6"/>
      <c r="W175" s="6"/>
      <c r="X175" s="6"/>
    </row>
    <row r="176" spans="1:24" ht="12.75" customHeight="1" outlineLevel="1" x14ac:dyDescent="0.3">
      <c r="A176" s="41"/>
      <c r="B176" s="87" t="s">
        <v>43</v>
      </c>
      <c r="C176" s="96"/>
      <c r="D176" s="57" t="s">
        <v>44</v>
      </c>
      <c r="E176" s="60">
        <v>2</v>
      </c>
      <c r="F176" s="58">
        <f>$V$5</f>
        <v>46.666666666666664</v>
      </c>
      <c r="G176" s="58">
        <f t="shared" si="59"/>
        <v>93.333333333333329</v>
      </c>
      <c r="H176" s="46"/>
      <c r="I176" s="47">
        <f t="shared" si="47"/>
        <v>0</v>
      </c>
      <c r="J176" s="48"/>
      <c r="K176" s="54">
        <f t="shared" si="48"/>
        <v>0</v>
      </c>
      <c r="L176" s="55"/>
      <c r="M176" s="49">
        <f t="shared" si="49"/>
        <v>0</v>
      </c>
      <c r="N176" s="50">
        <f t="shared" si="50"/>
        <v>0</v>
      </c>
      <c r="O176" s="56">
        <f t="shared" si="53"/>
        <v>0</v>
      </c>
      <c r="P176" s="51">
        <f t="shared" si="54"/>
        <v>0</v>
      </c>
      <c r="Q176" s="52">
        <f t="shared" si="51"/>
        <v>0</v>
      </c>
      <c r="R176" s="6"/>
      <c r="S176" s="6"/>
      <c r="T176" s="6"/>
      <c r="U176" s="6"/>
      <c r="V176" s="6"/>
      <c r="W176" s="6"/>
      <c r="X176" s="6"/>
    </row>
    <row r="177" spans="1:24" ht="12.75" customHeight="1" x14ac:dyDescent="0.3">
      <c r="A177" s="41"/>
      <c r="B177" s="87"/>
      <c r="C177" s="88"/>
      <c r="D177" s="57"/>
      <c r="E177" s="60"/>
      <c r="F177" s="58"/>
      <c r="G177" s="58"/>
      <c r="H177" s="46"/>
      <c r="I177" s="47">
        <f t="shared" si="47"/>
        <v>0</v>
      </c>
      <c r="J177" s="59"/>
      <c r="K177" s="54">
        <f t="shared" si="48"/>
        <v>0</v>
      </c>
      <c r="L177" s="55"/>
      <c r="M177" s="49">
        <f t="shared" si="49"/>
        <v>0</v>
      </c>
      <c r="N177" s="50">
        <f t="shared" si="50"/>
        <v>0</v>
      </c>
      <c r="O177" s="56">
        <f t="shared" si="53"/>
        <v>0</v>
      </c>
      <c r="P177" s="51">
        <f t="shared" si="54"/>
        <v>0</v>
      </c>
      <c r="Q177" s="52">
        <f t="shared" si="51"/>
        <v>0</v>
      </c>
      <c r="R177" s="6"/>
      <c r="S177" s="6"/>
      <c r="T177" s="6"/>
      <c r="U177" s="6"/>
      <c r="V177" s="6"/>
      <c r="W177" s="6"/>
      <c r="X177" s="6"/>
    </row>
    <row r="178" spans="1:24" ht="12.75" customHeight="1" x14ac:dyDescent="0.3">
      <c r="A178" s="41"/>
      <c r="B178" s="66" t="s">
        <v>78</v>
      </c>
      <c r="C178" s="65"/>
      <c r="D178" s="42"/>
      <c r="E178" s="61"/>
      <c r="F178" s="44"/>
      <c r="G178" s="45"/>
      <c r="H178" s="46"/>
      <c r="I178" s="47">
        <f t="shared" si="47"/>
        <v>0</v>
      </c>
      <c r="J178" s="59"/>
      <c r="K178" s="54">
        <f t="shared" si="48"/>
        <v>0</v>
      </c>
      <c r="L178" s="55"/>
      <c r="M178" s="49">
        <f t="shared" si="49"/>
        <v>0</v>
      </c>
      <c r="N178" s="50">
        <f t="shared" si="50"/>
        <v>0</v>
      </c>
      <c r="O178" s="56">
        <f t="shared" si="53"/>
        <v>0</v>
      </c>
      <c r="P178" s="51">
        <f t="shared" si="54"/>
        <v>0</v>
      </c>
      <c r="Q178" s="52">
        <f t="shared" si="51"/>
        <v>0</v>
      </c>
      <c r="R178" s="6"/>
      <c r="S178" s="6"/>
      <c r="T178" s="6"/>
      <c r="U178" s="6"/>
      <c r="V178" s="6"/>
      <c r="W178" s="6"/>
      <c r="X178" s="6"/>
    </row>
    <row r="179" spans="1:24" ht="12.75" customHeight="1" outlineLevel="1" x14ac:dyDescent="0.3">
      <c r="A179" s="41"/>
      <c r="B179" s="64" t="s">
        <v>36</v>
      </c>
      <c r="C179" s="65"/>
      <c r="D179" s="57" t="s">
        <v>32</v>
      </c>
      <c r="E179" s="60">
        <v>1</v>
      </c>
      <c r="F179" s="58">
        <f>$V$2</f>
        <v>79.106166666666667</v>
      </c>
      <c r="G179" s="58">
        <f t="shared" ref="G179:G182" si="60">E179*F179</f>
        <v>79.106166666666667</v>
      </c>
      <c r="H179" s="46"/>
      <c r="I179" s="47">
        <f t="shared" si="47"/>
        <v>0</v>
      </c>
      <c r="J179" s="48"/>
      <c r="K179" s="54">
        <f t="shared" si="48"/>
        <v>0</v>
      </c>
      <c r="L179" s="55"/>
      <c r="M179" s="49">
        <f t="shared" si="49"/>
        <v>0</v>
      </c>
      <c r="N179" s="50">
        <f t="shared" si="50"/>
        <v>0</v>
      </c>
      <c r="O179" s="56">
        <f t="shared" si="53"/>
        <v>0</v>
      </c>
      <c r="P179" s="51">
        <f t="shared" si="54"/>
        <v>0</v>
      </c>
      <c r="Q179" s="52">
        <f t="shared" si="51"/>
        <v>0</v>
      </c>
      <c r="R179" s="6"/>
      <c r="S179" s="6"/>
      <c r="T179" s="6"/>
      <c r="U179" s="6"/>
      <c r="V179" s="6"/>
      <c r="W179" s="6"/>
      <c r="X179" s="6"/>
    </row>
    <row r="180" spans="1:24" ht="12.75" customHeight="1" outlineLevel="1" x14ac:dyDescent="0.3">
      <c r="A180" s="41"/>
      <c r="B180" s="64" t="s">
        <v>37</v>
      </c>
      <c r="C180" s="65"/>
      <c r="D180" s="57" t="s">
        <v>32</v>
      </c>
      <c r="E180" s="60">
        <v>1</v>
      </c>
      <c r="F180" s="58">
        <f>$V$3</f>
        <v>1073.2352941176471</v>
      </c>
      <c r="G180" s="58">
        <f t="shared" si="60"/>
        <v>1073.2352941176471</v>
      </c>
      <c r="H180" s="46"/>
      <c r="I180" s="47">
        <f t="shared" si="47"/>
        <v>0</v>
      </c>
      <c r="J180" s="48"/>
      <c r="K180" s="54">
        <f t="shared" si="48"/>
        <v>0</v>
      </c>
      <c r="L180" s="55"/>
      <c r="M180" s="49">
        <f t="shared" si="49"/>
        <v>0</v>
      </c>
      <c r="N180" s="50">
        <f t="shared" si="50"/>
        <v>0</v>
      </c>
      <c r="O180" s="56">
        <f t="shared" si="53"/>
        <v>0</v>
      </c>
      <c r="P180" s="51">
        <f t="shared" si="54"/>
        <v>0</v>
      </c>
      <c r="Q180" s="52">
        <f t="shared" si="51"/>
        <v>0</v>
      </c>
      <c r="R180" s="6"/>
      <c r="S180" s="6"/>
      <c r="T180" s="6"/>
      <c r="U180" s="6"/>
      <c r="V180" s="6"/>
      <c r="W180" s="6"/>
      <c r="X180" s="6"/>
    </row>
    <row r="181" spans="1:24" ht="12.75" customHeight="1" outlineLevel="1" x14ac:dyDescent="0.3">
      <c r="A181" s="41"/>
      <c r="B181" s="64" t="s">
        <v>42</v>
      </c>
      <c r="C181" s="67"/>
      <c r="D181" s="57" t="s">
        <v>44</v>
      </c>
      <c r="E181" s="60">
        <v>4</v>
      </c>
      <c r="F181" s="58">
        <f>$V$4</f>
        <v>17.585590909090907</v>
      </c>
      <c r="G181" s="58">
        <f t="shared" si="60"/>
        <v>70.342363636363629</v>
      </c>
      <c r="H181" s="46"/>
      <c r="I181" s="47">
        <f t="shared" si="47"/>
        <v>0</v>
      </c>
      <c r="J181" s="48"/>
      <c r="K181" s="54">
        <f t="shared" si="48"/>
        <v>0</v>
      </c>
      <c r="L181" s="55"/>
      <c r="M181" s="49">
        <f t="shared" si="49"/>
        <v>0</v>
      </c>
      <c r="N181" s="50">
        <f t="shared" si="50"/>
        <v>0</v>
      </c>
      <c r="O181" s="56">
        <f t="shared" si="53"/>
        <v>0</v>
      </c>
      <c r="P181" s="51">
        <f t="shared" si="54"/>
        <v>0</v>
      </c>
      <c r="Q181" s="52">
        <f t="shared" si="51"/>
        <v>0</v>
      </c>
      <c r="R181" s="6"/>
      <c r="S181" s="6"/>
      <c r="T181" s="6"/>
      <c r="U181" s="6"/>
      <c r="V181" s="6"/>
      <c r="W181" s="6"/>
      <c r="X181" s="6"/>
    </row>
    <row r="182" spans="1:24" ht="12.75" customHeight="1" outlineLevel="1" x14ac:dyDescent="0.3">
      <c r="A182" s="41"/>
      <c r="B182" s="64" t="s">
        <v>43</v>
      </c>
      <c r="C182" s="67"/>
      <c r="D182" s="57" t="s">
        <v>44</v>
      </c>
      <c r="E182" s="60">
        <v>1</v>
      </c>
      <c r="F182" s="58">
        <f>$V$5</f>
        <v>46.666666666666664</v>
      </c>
      <c r="G182" s="58">
        <f t="shared" si="60"/>
        <v>46.666666666666664</v>
      </c>
      <c r="H182" s="46"/>
      <c r="I182" s="47">
        <f t="shared" si="47"/>
        <v>0</v>
      </c>
      <c r="J182" s="48"/>
      <c r="K182" s="54">
        <f t="shared" si="48"/>
        <v>0</v>
      </c>
      <c r="L182" s="55"/>
      <c r="M182" s="49">
        <f t="shared" si="49"/>
        <v>0</v>
      </c>
      <c r="N182" s="50">
        <f t="shared" si="50"/>
        <v>0</v>
      </c>
      <c r="O182" s="56">
        <f t="shared" si="53"/>
        <v>0</v>
      </c>
      <c r="P182" s="51">
        <f t="shared" si="54"/>
        <v>0</v>
      </c>
      <c r="Q182" s="52">
        <f t="shared" si="51"/>
        <v>0</v>
      </c>
      <c r="R182" s="6"/>
      <c r="S182" s="6"/>
      <c r="T182" s="6"/>
      <c r="U182" s="6"/>
      <c r="V182" s="6"/>
      <c r="W182" s="6"/>
      <c r="X182" s="6"/>
    </row>
    <row r="183" spans="1:24" ht="12.75" customHeight="1" x14ac:dyDescent="0.3">
      <c r="A183" s="41"/>
      <c r="B183" s="87"/>
      <c r="C183" s="88"/>
      <c r="D183" s="57"/>
      <c r="E183" s="60"/>
      <c r="F183" s="58"/>
      <c r="G183" s="58"/>
      <c r="H183" s="46"/>
      <c r="I183" s="47">
        <f t="shared" si="47"/>
        <v>0</v>
      </c>
      <c r="J183" s="59"/>
      <c r="K183" s="54">
        <f t="shared" si="48"/>
        <v>0</v>
      </c>
      <c r="L183" s="55"/>
      <c r="M183" s="49">
        <f t="shared" si="49"/>
        <v>0</v>
      </c>
      <c r="N183" s="50">
        <f t="shared" si="50"/>
        <v>0</v>
      </c>
      <c r="O183" s="56">
        <f t="shared" si="53"/>
        <v>0</v>
      </c>
      <c r="P183" s="51">
        <f t="shared" si="54"/>
        <v>0</v>
      </c>
      <c r="Q183" s="52">
        <f t="shared" si="51"/>
        <v>0</v>
      </c>
      <c r="R183" s="6"/>
      <c r="S183" s="6"/>
      <c r="T183" s="6"/>
      <c r="U183" s="6"/>
      <c r="V183" s="6"/>
      <c r="W183" s="6"/>
      <c r="X183" s="6"/>
    </row>
    <row r="184" spans="1:24" ht="12.75" customHeight="1" x14ac:dyDescent="0.3">
      <c r="A184" s="41"/>
      <c r="B184" s="66" t="s">
        <v>100</v>
      </c>
      <c r="C184" s="65"/>
      <c r="D184" s="42"/>
      <c r="E184" s="61"/>
      <c r="F184" s="44"/>
      <c r="G184" s="45"/>
      <c r="H184" s="46"/>
      <c r="I184" s="47">
        <f t="shared" ref="I184:I188" si="61">J184*E184</f>
        <v>0</v>
      </c>
      <c r="J184" s="59"/>
      <c r="K184" s="54">
        <f t="shared" ref="K184:K188" si="62">L184*E184</f>
        <v>0</v>
      </c>
      <c r="L184" s="55"/>
      <c r="M184" s="49">
        <f t="shared" ref="M184:M188" si="63">N184*E184</f>
        <v>0</v>
      </c>
      <c r="N184" s="50">
        <f t="shared" ref="N184:N188" si="64">J184+L184</f>
        <v>0</v>
      </c>
      <c r="O184" s="56">
        <f t="shared" ref="O184:O188" si="65">J184*G184</f>
        <v>0</v>
      </c>
      <c r="P184" s="51">
        <f t="shared" ref="P184:P188" si="66">L184*G184</f>
        <v>0</v>
      </c>
      <c r="Q184" s="52">
        <f t="shared" ref="Q184:Q188" si="67">O184+P184</f>
        <v>0</v>
      </c>
      <c r="R184" s="6"/>
      <c r="S184" s="6"/>
      <c r="T184" s="6"/>
      <c r="U184" s="6"/>
      <c r="V184" s="6"/>
      <c r="W184" s="6"/>
      <c r="X184" s="6"/>
    </row>
    <row r="185" spans="1:24" ht="12.75" customHeight="1" x14ac:dyDescent="0.3">
      <c r="A185" s="41"/>
      <c r="B185" s="64" t="s">
        <v>36</v>
      </c>
      <c r="C185" s="65"/>
      <c r="D185" s="57" t="s">
        <v>32</v>
      </c>
      <c r="E185" s="60">
        <v>1</v>
      </c>
      <c r="F185" s="58">
        <f>$V$2</f>
        <v>79.106166666666667</v>
      </c>
      <c r="G185" s="58">
        <f t="shared" ref="G185:G188" si="68">E185*F185</f>
        <v>79.106166666666667</v>
      </c>
      <c r="H185" s="46"/>
      <c r="I185" s="47">
        <f t="shared" si="61"/>
        <v>0</v>
      </c>
      <c r="J185" s="48"/>
      <c r="K185" s="54">
        <f t="shared" si="62"/>
        <v>0</v>
      </c>
      <c r="L185" s="55"/>
      <c r="M185" s="49">
        <f t="shared" si="63"/>
        <v>0</v>
      </c>
      <c r="N185" s="50">
        <f t="shared" si="64"/>
        <v>0</v>
      </c>
      <c r="O185" s="56">
        <f t="shared" si="65"/>
        <v>0</v>
      </c>
      <c r="P185" s="51">
        <f t="shared" si="66"/>
        <v>0</v>
      </c>
      <c r="Q185" s="52">
        <f t="shared" si="67"/>
        <v>0</v>
      </c>
      <c r="R185" s="6"/>
      <c r="S185" s="6"/>
      <c r="T185" s="6"/>
      <c r="U185" s="6"/>
      <c r="V185" s="6"/>
      <c r="W185" s="6"/>
      <c r="X185" s="6"/>
    </row>
    <row r="186" spans="1:24" ht="12.75" customHeight="1" x14ac:dyDescent="0.3">
      <c r="A186" s="41"/>
      <c r="B186" s="64" t="s">
        <v>37</v>
      </c>
      <c r="C186" s="65"/>
      <c r="D186" s="57" t="s">
        <v>32</v>
      </c>
      <c r="E186" s="60">
        <v>1</v>
      </c>
      <c r="F186" s="58">
        <f>$V$3</f>
        <v>1073.2352941176471</v>
      </c>
      <c r="G186" s="58">
        <f t="shared" si="68"/>
        <v>1073.2352941176471</v>
      </c>
      <c r="H186" s="46"/>
      <c r="I186" s="47">
        <f t="shared" si="61"/>
        <v>0</v>
      </c>
      <c r="J186" s="48"/>
      <c r="K186" s="54">
        <f t="shared" si="62"/>
        <v>0</v>
      </c>
      <c r="L186" s="55"/>
      <c r="M186" s="49">
        <f t="shared" si="63"/>
        <v>0</v>
      </c>
      <c r="N186" s="50">
        <f t="shared" si="64"/>
        <v>0</v>
      </c>
      <c r="O186" s="56">
        <f t="shared" si="65"/>
        <v>0</v>
      </c>
      <c r="P186" s="51">
        <f t="shared" si="66"/>
        <v>0</v>
      </c>
      <c r="Q186" s="52">
        <f t="shared" si="67"/>
        <v>0</v>
      </c>
      <c r="R186" s="6"/>
      <c r="S186" s="6"/>
      <c r="T186" s="6"/>
      <c r="U186" s="6"/>
      <c r="V186" s="6"/>
      <c r="W186" s="6"/>
      <c r="X186" s="6"/>
    </row>
    <row r="187" spans="1:24" ht="12.75" customHeight="1" x14ac:dyDescent="0.3">
      <c r="A187" s="41"/>
      <c r="B187" s="64" t="s">
        <v>42</v>
      </c>
      <c r="C187" s="67"/>
      <c r="D187" s="57" t="s">
        <v>44</v>
      </c>
      <c r="E187" s="60">
        <v>4</v>
      </c>
      <c r="F187" s="58">
        <f>$V$4</f>
        <v>17.585590909090907</v>
      </c>
      <c r="G187" s="58">
        <f t="shared" si="68"/>
        <v>70.342363636363629</v>
      </c>
      <c r="H187" s="46"/>
      <c r="I187" s="47">
        <f t="shared" si="61"/>
        <v>0</v>
      </c>
      <c r="J187" s="48"/>
      <c r="K187" s="54">
        <f t="shared" si="62"/>
        <v>0</v>
      </c>
      <c r="L187" s="55"/>
      <c r="M187" s="49">
        <f t="shared" si="63"/>
        <v>0</v>
      </c>
      <c r="N187" s="50">
        <f t="shared" si="64"/>
        <v>0</v>
      </c>
      <c r="O187" s="56">
        <f t="shared" si="65"/>
        <v>0</v>
      </c>
      <c r="P187" s="51">
        <f t="shared" si="66"/>
        <v>0</v>
      </c>
      <c r="Q187" s="52">
        <f t="shared" si="67"/>
        <v>0</v>
      </c>
      <c r="R187" s="6"/>
      <c r="S187" s="6"/>
      <c r="T187" s="6"/>
      <c r="U187" s="6"/>
      <c r="V187" s="6"/>
      <c r="W187" s="6"/>
      <c r="X187" s="6"/>
    </row>
    <row r="188" spans="1:24" ht="12.75" customHeight="1" x14ac:dyDescent="0.3">
      <c r="A188" s="41"/>
      <c r="B188" s="64" t="s">
        <v>43</v>
      </c>
      <c r="C188" s="67"/>
      <c r="D188" s="57" t="s">
        <v>44</v>
      </c>
      <c r="E188" s="60">
        <v>1</v>
      </c>
      <c r="F188" s="58">
        <f>$V$5</f>
        <v>46.666666666666664</v>
      </c>
      <c r="G188" s="58">
        <f t="shared" si="68"/>
        <v>46.666666666666664</v>
      </c>
      <c r="H188" s="46"/>
      <c r="I188" s="47">
        <f t="shared" si="61"/>
        <v>0</v>
      </c>
      <c r="J188" s="48"/>
      <c r="K188" s="54">
        <f t="shared" si="62"/>
        <v>0</v>
      </c>
      <c r="L188" s="55"/>
      <c r="M188" s="49">
        <f t="shared" si="63"/>
        <v>0</v>
      </c>
      <c r="N188" s="50">
        <f t="shared" si="64"/>
        <v>0</v>
      </c>
      <c r="O188" s="56">
        <f t="shared" si="65"/>
        <v>0</v>
      </c>
      <c r="P188" s="51">
        <f t="shared" si="66"/>
        <v>0</v>
      </c>
      <c r="Q188" s="52">
        <f t="shared" si="67"/>
        <v>0</v>
      </c>
      <c r="R188" s="6"/>
      <c r="S188" s="6"/>
      <c r="T188" s="6"/>
      <c r="U188" s="6"/>
      <c r="V188" s="6"/>
      <c r="W188" s="6"/>
      <c r="X188" s="6"/>
    </row>
    <row r="189" spans="1:24" ht="12.75" customHeight="1" x14ac:dyDescent="0.3">
      <c r="A189" s="41"/>
      <c r="B189" s="87"/>
      <c r="C189" s="88"/>
      <c r="D189" s="57"/>
      <c r="E189" s="60"/>
      <c r="F189" s="58"/>
      <c r="G189" s="58"/>
      <c r="H189" s="46"/>
      <c r="I189" s="47">
        <f t="shared" si="47"/>
        <v>0</v>
      </c>
      <c r="J189" s="59"/>
      <c r="K189" s="54">
        <f t="shared" si="48"/>
        <v>0</v>
      </c>
      <c r="L189" s="55"/>
      <c r="M189" s="49">
        <f t="shared" si="49"/>
        <v>0</v>
      </c>
      <c r="N189" s="50">
        <f t="shared" si="50"/>
        <v>0</v>
      </c>
      <c r="O189" s="56">
        <f t="shared" si="53"/>
        <v>0</v>
      </c>
      <c r="P189" s="51">
        <f t="shared" si="54"/>
        <v>0</v>
      </c>
      <c r="Q189" s="52">
        <f t="shared" si="51"/>
        <v>0</v>
      </c>
      <c r="R189" s="6"/>
      <c r="S189" s="6"/>
      <c r="T189" s="6"/>
      <c r="U189" s="6"/>
      <c r="V189" s="6"/>
      <c r="W189" s="6"/>
      <c r="X189" s="6"/>
    </row>
    <row r="190" spans="1:24" ht="12.75" customHeight="1" x14ac:dyDescent="0.3">
      <c r="A190" s="41"/>
      <c r="B190" s="87"/>
      <c r="C190" s="96"/>
      <c r="D190" s="57"/>
      <c r="E190" s="60"/>
      <c r="F190" s="58"/>
      <c r="G190" s="58"/>
      <c r="H190" s="46"/>
      <c r="I190" s="47">
        <f t="shared" si="47"/>
        <v>0</v>
      </c>
      <c r="J190" s="59"/>
      <c r="K190" s="54">
        <f t="shared" si="48"/>
        <v>0</v>
      </c>
      <c r="L190" s="55"/>
      <c r="M190" s="49">
        <f t="shared" si="49"/>
        <v>0</v>
      </c>
      <c r="N190" s="50">
        <f t="shared" si="50"/>
        <v>0</v>
      </c>
      <c r="O190" s="56">
        <f t="shared" si="53"/>
        <v>0</v>
      </c>
      <c r="P190" s="51">
        <f t="shared" si="54"/>
        <v>0</v>
      </c>
      <c r="Q190" s="52">
        <f t="shared" si="51"/>
        <v>0</v>
      </c>
      <c r="R190" s="6"/>
      <c r="S190" s="6"/>
      <c r="T190" s="6"/>
      <c r="U190" s="6"/>
      <c r="V190" s="6"/>
      <c r="W190" s="6"/>
      <c r="X190" s="6"/>
    </row>
    <row r="191" spans="1:24" ht="12.75" customHeight="1" x14ac:dyDescent="0.3">
      <c r="A191" s="41"/>
      <c r="B191" s="95" t="s">
        <v>79</v>
      </c>
      <c r="C191" s="88"/>
      <c r="D191" s="42"/>
      <c r="E191" s="61"/>
      <c r="F191" s="44"/>
      <c r="G191" s="45"/>
      <c r="H191" s="46"/>
      <c r="I191" s="47">
        <f t="shared" si="47"/>
        <v>0</v>
      </c>
      <c r="J191" s="59"/>
      <c r="K191" s="54">
        <f t="shared" si="48"/>
        <v>0</v>
      </c>
      <c r="L191" s="55"/>
      <c r="M191" s="49">
        <f t="shared" si="49"/>
        <v>0</v>
      </c>
      <c r="N191" s="50">
        <f t="shared" si="50"/>
        <v>0</v>
      </c>
      <c r="O191" s="56">
        <f t="shared" si="53"/>
        <v>0</v>
      </c>
      <c r="P191" s="51">
        <f t="shared" si="54"/>
        <v>0</v>
      </c>
      <c r="Q191" s="52">
        <f t="shared" si="51"/>
        <v>0</v>
      </c>
      <c r="R191" s="6"/>
      <c r="S191" s="6"/>
      <c r="T191" s="6"/>
      <c r="U191" s="6"/>
      <c r="V191" s="6"/>
      <c r="W191" s="6"/>
      <c r="X191" s="6"/>
    </row>
    <row r="192" spans="1:24" ht="12.75" customHeight="1" outlineLevel="1" x14ac:dyDescent="0.3">
      <c r="A192" s="41"/>
      <c r="B192" s="87" t="s">
        <v>36</v>
      </c>
      <c r="C192" s="88"/>
      <c r="D192" s="57" t="s">
        <v>32</v>
      </c>
      <c r="E192" s="60">
        <v>1</v>
      </c>
      <c r="F192" s="58">
        <f>$V$2</f>
        <v>79.106166666666667</v>
      </c>
      <c r="G192" s="58">
        <f t="shared" ref="G192:G195" si="69">E192*F192</f>
        <v>79.106166666666667</v>
      </c>
      <c r="H192" s="46"/>
      <c r="I192" s="47">
        <f t="shared" si="47"/>
        <v>0</v>
      </c>
      <c r="J192" s="48"/>
      <c r="K192" s="54">
        <f t="shared" si="48"/>
        <v>0</v>
      </c>
      <c r="L192" s="55"/>
      <c r="M192" s="49">
        <f t="shared" si="49"/>
        <v>0</v>
      </c>
      <c r="N192" s="50">
        <f t="shared" si="50"/>
        <v>0</v>
      </c>
      <c r="O192" s="56">
        <f t="shared" si="53"/>
        <v>0</v>
      </c>
      <c r="P192" s="51">
        <f t="shared" si="54"/>
        <v>0</v>
      </c>
      <c r="Q192" s="52">
        <f t="shared" si="51"/>
        <v>0</v>
      </c>
      <c r="R192" s="6"/>
      <c r="S192" s="6"/>
      <c r="T192" s="6"/>
      <c r="U192" s="6"/>
      <c r="V192" s="6"/>
      <c r="W192" s="6"/>
      <c r="X192" s="6"/>
    </row>
    <row r="193" spans="1:24" ht="12.75" customHeight="1" outlineLevel="1" x14ac:dyDescent="0.3">
      <c r="A193" s="41"/>
      <c r="B193" s="87" t="s">
        <v>37</v>
      </c>
      <c r="C193" s="88"/>
      <c r="D193" s="57" t="s">
        <v>32</v>
      </c>
      <c r="E193" s="60">
        <v>1</v>
      </c>
      <c r="F193" s="58">
        <f>$V$3</f>
        <v>1073.2352941176471</v>
      </c>
      <c r="G193" s="58">
        <f t="shared" si="69"/>
        <v>1073.2352941176471</v>
      </c>
      <c r="H193" s="46"/>
      <c r="I193" s="47">
        <f t="shared" si="47"/>
        <v>0</v>
      </c>
      <c r="J193" s="48"/>
      <c r="K193" s="54">
        <f t="shared" si="48"/>
        <v>0</v>
      </c>
      <c r="L193" s="55"/>
      <c r="M193" s="49">
        <f t="shared" si="49"/>
        <v>0</v>
      </c>
      <c r="N193" s="50">
        <f t="shared" si="50"/>
        <v>0</v>
      </c>
      <c r="O193" s="56">
        <f t="shared" si="53"/>
        <v>0</v>
      </c>
      <c r="P193" s="51">
        <f t="shared" si="54"/>
        <v>0</v>
      </c>
      <c r="Q193" s="52">
        <f t="shared" si="51"/>
        <v>0</v>
      </c>
      <c r="R193" s="6"/>
      <c r="S193" s="6"/>
      <c r="T193" s="6"/>
      <c r="U193" s="6"/>
      <c r="V193" s="6"/>
      <c r="W193" s="6"/>
      <c r="X193" s="6"/>
    </row>
    <row r="194" spans="1:24" ht="12.75" customHeight="1" outlineLevel="1" x14ac:dyDescent="0.3">
      <c r="A194" s="41"/>
      <c r="B194" s="87" t="s">
        <v>42</v>
      </c>
      <c r="C194" s="96"/>
      <c r="D194" s="57" t="s">
        <v>44</v>
      </c>
      <c r="E194" s="60">
        <v>4</v>
      </c>
      <c r="F194" s="58">
        <f>$V$4</f>
        <v>17.585590909090907</v>
      </c>
      <c r="G194" s="58">
        <f t="shared" si="69"/>
        <v>70.342363636363629</v>
      </c>
      <c r="H194" s="46"/>
      <c r="I194" s="47">
        <f t="shared" si="47"/>
        <v>0</v>
      </c>
      <c r="J194" s="48"/>
      <c r="K194" s="54">
        <f t="shared" si="48"/>
        <v>0</v>
      </c>
      <c r="L194" s="55"/>
      <c r="M194" s="49">
        <f t="shared" si="49"/>
        <v>0</v>
      </c>
      <c r="N194" s="50">
        <f t="shared" si="50"/>
        <v>0</v>
      </c>
      <c r="O194" s="56">
        <f t="shared" si="53"/>
        <v>0</v>
      </c>
      <c r="P194" s="51">
        <f t="shared" si="54"/>
        <v>0</v>
      </c>
      <c r="Q194" s="52">
        <f t="shared" si="51"/>
        <v>0</v>
      </c>
      <c r="R194" s="6"/>
      <c r="S194" s="6"/>
      <c r="T194" s="6"/>
      <c r="U194" s="6"/>
      <c r="V194" s="6"/>
      <c r="W194" s="6"/>
      <c r="X194" s="6"/>
    </row>
    <row r="195" spans="1:24" ht="12.6" customHeight="1" outlineLevel="1" x14ac:dyDescent="0.3">
      <c r="A195" s="41"/>
      <c r="B195" s="87" t="s">
        <v>43</v>
      </c>
      <c r="C195" s="96"/>
      <c r="D195" s="57" t="s">
        <v>44</v>
      </c>
      <c r="E195" s="60">
        <v>2</v>
      </c>
      <c r="F195" s="58">
        <f>$V$5</f>
        <v>46.666666666666664</v>
      </c>
      <c r="G195" s="58">
        <f t="shared" si="69"/>
        <v>93.333333333333329</v>
      </c>
      <c r="H195" s="46"/>
      <c r="I195" s="47">
        <f t="shared" si="47"/>
        <v>0</v>
      </c>
      <c r="J195" s="48"/>
      <c r="K195" s="54">
        <f t="shared" si="48"/>
        <v>0</v>
      </c>
      <c r="L195" s="55"/>
      <c r="M195" s="49">
        <f t="shared" si="49"/>
        <v>0</v>
      </c>
      <c r="N195" s="50">
        <f t="shared" si="50"/>
        <v>0</v>
      </c>
      <c r="O195" s="56">
        <f t="shared" si="53"/>
        <v>0</v>
      </c>
      <c r="P195" s="51">
        <f t="shared" si="54"/>
        <v>0</v>
      </c>
      <c r="Q195" s="52">
        <f t="shared" si="51"/>
        <v>0</v>
      </c>
      <c r="R195" s="6"/>
      <c r="S195" s="6"/>
      <c r="T195" s="6"/>
      <c r="U195" s="6"/>
      <c r="V195" s="6"/>
      <c r="W195" s="6"/>
      <c r="X195" s="6"/>
    </row>
    <row r="196" spans="1:24" ht="12.75" customHeight="1" x14ac:dyDescent="0.3">
      <c r="A196" s="41"/>
      <c r="B196" s="87"/>
      <c r="C196" s="96"/>
      <c r="D196" s="57"/>
      <c r="E196" s="60"/>
      <c r="F196" s="58"/>
      <c r="G196" s="58"/>
      <c r="H196" s="46"/>
      <c r="I196" s="47">
        <f t="shared" si="47"/>
        <v>0</v>
      </c>
      <c r="J196" s="59"/>
      <c r="K196" s="54">
        <f t="shared" si="48"/>
        <v>0</v>
      </c>
      <c r="L196" s="55"/>
      <c r="M196" s="49">
        <f t="shared" si="49"/>
        <v>0</v>
      </c>
      <c r="N196" s="50">
        <f t="shared" si="50"/>
        <v>0</v>
      </c>
      <c r="O196" s="56">
        <f t="shared" si="53"/>
        <v>0</v>
      </c>
      <c r="P196" s="51">
        <f t="shared" si="54"/>
        <v>0</v>
      </c>
      <c r="Q196" s="52">
        <f t="shared" si="51"/>
        <v>0</v>
      </c>
      <c r="R196" s="6"/>
      <c r="S196" s="6"/>
      <c r="T196" s="6"/>
      <c r="U196" s="6"/>
      <c r="V196" s="6"/>
      <c r="W196" s="6"/>
      <c r="X196" s="6"/>
    </row>
    <row r="197" spans="1:24" ht="12.75" customHeight="1" x14ac:dyDescent="0.3">
      <c r="A197" s="41"/>
      <c r="B197" s="87"/>
      <c r="C197" s="88"/>
      <c r="D197" s="57"/>
      <c r="E197" s="60"/>
      <c r="F197" s="53"/>
      <c r="G197" s="53"/>
      <c r="H197" s="46"/>
      <c r="I197" s="47">
        <f t="shared" si="47"/>
        <v>0</v>
      </c>
      <c r="J197" s="59"/>
      <c r="K197" s="54">
        <f t="shared" si="48"/>
        <v>0</v>
      </c>
      <c r="L197" s="55"/>
      <c r="M197" s="49">
        <f t="shared" si="49"/>
        <v>0</v>
      </c>
      <c r="N197" s="50">
        <f t="shared" si="50"/>
        <v>0</v>
      </c>
      <c r="O197" s="56">
        <f t="shared" si="53"/>
        <v>0</v>
      </c>
      <c r="P197" s="51">
        <f t="shared" si="54"/>
        <v>0</v>
      </c>
      <c r="Q197" s="52">
        <f t="shared" si="51"/>
        <v>0</v>
      </c>
      <c r="R197" s="6"/>
      <c r="S197" s="6"/>
      <c r="T197" s="6"/>
      <c r="U197" s="6"/>
      <c r="V197" s="6"/>
      <c r="W197" s="6"/>
      <c r="X197" s="6"/>
    </row>
    <row r="198" spans="1:24" ht="15.75" customHeight="1" x14ac:dyDescent="0.3">
      <c r="A198" s="41"/>
      <c r="B198" s="95" t="s">
        <v>80</v>
      </c>
      <c r="C198" s="88"/>
      <c r="D198" s="42"/>
      <c r="E198" s="61"/>
      <c r="F198" s="44"/>
      <c r="G198" s="45"/>
      <c r="H198" s="46"/>
      <c r="I198" s="47">
        <f t="shared" ref="I198:I234" si="70">J198*E198</f>
        <v>0</v>
      </c>
      <c r="J198" s="59"/>
      <c r="K198" s="54">
        <f t="shared" ref="K198:K234" si="71">L198*E198</f>
        <v>0</v>
      </c>
      <c r="L198" s="55"/>
      <c r="M198" s="49">
        <f t="shared" ref="M198:M234" si="72">N198*E198</f>
        <v>0</v>
      </c>
      <c r="N198" s="50">
        <f t="shared" ref="N198:N234" si="73">J198+L198</f>
        <v>0</v>
      </c>
      <c r="O198" s="56">
        <f t="shared" ref="O198:O234" si="74">J198*G198</f>
        <v>0</v>
      </c>
      <c r="P198" s="51">
        <f t="shared" ref="P198:P234" si="75">L198*G198</f>
        <v>0</v>
      </c>
      <c r="Q198" s="52">
        <f t="shared" ref="Q198:Q234" si="76">O198+P198</f>
        <v>0</v>
      </c>
      <c r="R198" s="6"/>
      <c r="S198" s="6"/>
      <c r="T198" s="6"/>
      <c r="U198" s="6"/>
      <c r="V198" s="6"/>
      <c r="W198" s="6"/>
      <c r="X198" s="6"/>
    </row>
    <row r="199" spans="1:24" ht="15.75" customHeight="1" x14ac:dyDescent="0.3">
      <c r="A199" s="41"/>
      <c r="B199" s="87" t="s">
        <v>36</v>
      </c>
      <c r="C199" s="88"/>
      <c r="D199" s="57" t="s">
        <v>32</v>
      </c>
      <c r="E199" s="60">
        <v>1</v>
      </c>
      <c r="F199" s="58">
        <f>$V$2</f>
        <v>79.106166666666667</v>
      </c>
      <c r="G199" s="58">
        <f t="shared" ref="G199:G202" si="77">E199*F199</f>
        <v>79.106166666666667</v>
      </c>
      <c r="H199" s="46"/>
      <c r="I199" s="47">
        <f t="shared" si="70"/>
        <v>0</v>
      </c>
      <c r="J199" s="48"/>
      <c r="K199" s="54">
        <f t="shared" si="71"/>
        <v>0</v>
      </c>
      <c r="L199" s="55"/>
      <c r="M199" s="49">
        <f t="shared" si="72"/>
        <v>0</v>
      </c>
      <c r="N199" s="50">
        <f t="shared" si="73"/>
        <v>0</v>
      </c>
      <c r="O199" s="56">
        <f t="shared" si="74"/>
        <v>0</v>
      </c>
      <c r="P199" s="51">
        <f t="shared" si="75"/>
        <v>0</v>
      </c>
      <c r="Q199" s="52">
        <f t="shared" si="76"/>
        <v>0</v>
      </c>
      <c r="R199" s="6"/>
      <c r="S199" s="6"/>
      <c r="T199" s="6"/>
      <c r="U199" s="6"/>
      <c r="V199" s="6"/>
      <c r="W199" s="6"/>
      <c r="X199" s="6"/>
    </row>
    <row r="200" spans="1:24" ht="15.75" customHeight="1" x14ac:dyDescent="0.3">
      <c r="A200" s="41"/>
      <c r="B200" s="87" t="s">
        <v>37</v>
      </c>
      <c r="C200" s="88"/>
      <c r="D200" s="57" t="s">
        <v>32</v>
      </c>
      <c r="E200" s="60">
        <v>1</v>
      </c>
      <c r="F200" s="58">
        <f>$V$3</f>
        <v>1073.2352941176471</v>
      </c>
      <c r="G200" s="58">
        <f t="shared" si="77"/>
        <v>1073.2352941176471</v>
      </c>
      <c r="H200" s="46"/>
      <c r="I200" s="47">
        <f t="shared" si="70"/>
        <v>0</v>
      </c>
      <c r="J200" s="48"/>
      <c r="K200" s="54">
        <f t="shared" si="71"/>
        <v>0</v>
      </c>
      <c r="L200" s="55"/>
      <c r="M200" s="49">
        <f t="shared" si="72"/>
        <v>0</v>
      </c>
      <c r="N200" s="50">
        <f t="shared" si="73"/>
        <v>0</v>
      </c>
      <c r="O200" s="56">
        <f t="shared" si="74"/>
        <v>0</v>
      </c>
      <c r="P200" s="51">
        <f t="shared" si="75"/>
        <v>0</v>
      </c>
      <c r="Q200" s="52">
        <f t="shared" si="76"/>
        <v>0</v>
      </c>
      <c r="R200" s="6"/>
      <c r="S200" s="6"/>
      <c r="T200" s="6"/>
      <c r="U200" s="6"/>
      <c r="V200" s="6"/>
      <c r="W200" s="6"/>
      <c r="X200" s="6"/>
    </row>
    <row r="201" spans="1:24" ht="11.25" customHeight="1" x14ac:dyDescent="0.3">
      <c r="A201" s="41"/>
      <c r="B201" s="87" t="s">
        <v>42</v>
      </c>
      <c r="C201" s="96"/>
      <c r="D201" s="57" t="s">
        <v>44</v>
      </c>
      <c r="E201" s="60">
        <v>4</v>
      </c>
      <c r="F201" s="58">
        <f>$V$4</f>
        <v>17.585590909090907</v>
      </c>
      <c r="G201" s="58">
        <f t="shared" si="77"/>
        <v>70.342363636363629</v>
      </c>
      <c r="H201" s="46"/>
      <c r="I201" s="47">
        <f t="shared" si="70"/>
        <v>0</v>
      </c>
      <c r="J201" s="48"/>
      <c r="K201" s="54">
        <f t="shared" si="71"/>
        <v>0</v>
      </c>
      <c r="L201" s="55"/>
      <c r="M201" s="49">
        <f t="shared" si="72"/>
        <v>0</v>
      </c>
      <c r="N201" s="50">
        <f t="shared" si="73"/>
        <v>0</v>
      </c>
      <c r="O201" s="56">
        <f t="shared" si="74"/>
        <v>0</v>
      </c>
      <c r="P201" s="51">
        <f t="shared" si="75"/>
        <v>0</v>
      </c>
      <c r="Q201" s="52">
        <f t="shared" si="76"/>
        <v>0</v>
      </c>
      <c r="R201" s="6"/>
      <c r="S201" s="6"/>
      <c r="T201" s="6"/>
      <c r="U201" s="6"/>
      <c r="V201" s="6"/>
      <c r="W201" s="6"/>
      <c r="X201" s="6"/>
    </row>
    <row r="202" spans="1:24" ht="12.75" customHeight="1" x14ac:dyDescent="0.3">
      <c r="A202" s="41"/>
      <c r="B202" s="87" t="s">
        <v>43</v>
      </c>
      <c r="C202" s="96"/>
      <c r="D202" s="57" t="s">
        <v>44</v>
      </c>
      <c r="E202" s="60">
        <v>2</v>
      </c>
      <c r="F202" s="58">
        <f>$V$5</f>
        <v>46.666666666666664</v>
      </c>
      <c r="G202" s="58">
        <f t="shared" si="77"/>
        <v>93.333333333333329</v>
      </c>
      <c r="H202" s="46"/>
      <c r="I202" s="47">
        <f t="shared" si="70"/>
        <v>0</v>
      </c>
      <c r="J202" s="48"/>
      <c r="K202" s="54">
        <f t="shared" si="71"/>
        <v>0</v>
      </c>
      <c r="L202" s="55"/>
      <c r="M202" s="49">
        <f t="shared" si="72"/>
        <v>0</v>
      </c>
      <c r="N202" s="50">
        <f t="shared" si="73"/>
        <v>0</v>
      </c>
      <c r="O202" s="56">
        <f t="shared" si="74"/>
        <v>0</v>
      </c>
      <c r="P202" s="51">
        <f t="shared" si="75"/>
        <v>0</v>
      </c>
      <c r="Q202" s="52">
        <f t="shared" si="76"/>
        <v>0</v>
      </c>
      <c r="R202" s="6"/>
      <c r="S202" s="6"/>
      <c r="T202" s="6"/>
      <c r="U202" s="6"/>
      <c r="V202" s="6"/>
      <c r="W202" s="6"/>
      <c r="X202" s="6"/>
    </row>
    <row r="203" spans="1:24" ht="12.75" customHeight="1" x14ac:dyDescent="0.3">
      <c r="A203" s="41"/>
      <c r="B203" s="87"/>
      <c r="C203" s="88"/>
      <c r="D203" s="57"/>
      <c r="E203" s="60"/>
      <c r="F203" s="58"/>
      <c r="G203" s="58"/>
      <c r="H203" s="46"/>
      <c r="I203" s="47">
        <f t="shared" si="70"/>
        <v>0</v>
      </c>
      <c r="J203" s="59"/>
      <c r="K203" s="54">
        <f t="shared" si="71"/>
        <v>0</v>
      </c>
      <c r="L203" s="55"/>
      <c r="M203" s="49">
        <f t="shared" si="72"/>
        <v>0</v>
      </c>
      <c r="N203" s="50">
        <f t="shared" si="73"/>
        <v>0</v>
      </c>
      <c r="O203" s="56">
        <f t="shared" si="74"/>
        <v>0</v>
      </c>
      <c r="P203" s="51">
        <f t="shared" si="75"/>
        <v>0</v>
      </c>
      <c r="Q203" s="52">
        <f t="shared" si="76"/>
        <v>0</v>
      </c>
      <c r="R203" s="6"/>
      <c r="S203" s="6"/>
      <c r="T203" s="6"/>
      <c r="U203" s="6"/>
      <c r="V203" s="6"/>
      <c r="W203" s="6"/>
      <c r="X203" s="6"/>
    </row>
    <row r="204" spans="1:24" ht="12.75" customHeight="1" x14ac:dyDescent="0.3">
      <c r="A204" s="41"/>
      <c r="B204" s="95" t="s">
        <v>81</v>
      </c>
      <c r="C204" s="88"/>
      <c r="D204" s="42"/>
      <c r="E204" s="61"/>
      <c r="F204" s="44"/>
      <c r="G204" s="45"/>
      <c r="H204" s="46"/>
      <c r="I204" s="47">
        <f t="shared" si="70"/>
        <v>0</v>
      </c>
      <c r="J204" s="59"/>
      <c r="K204" s="54">
        <f t="shared" si="71"/>
        <v>0</v>
      </c>
      <c r="L204" s="55"/>
      <c r="M204" s="49">
        <f t="shared" si="72"/>
        <v>0</v>
      </c>
      <c r="N204" s="50">
        <f t="shared" si="73"/>
        <v>0</v>
      </c>
      <c r="O204" s="56">
        <f t="shared" si="74"/>
        <v>0</v>
      </c>
      <c r="P204" s="51">
        <f t="shared" si="75"/>
        <v>0</v>
      </c>
      <c r="Q204" s="52">
        <f t="shared" si="76"/>
        <v>0</v>
      </c>
      <c r="R204" s="6"/>
      <c r="S204" s="6"/>
      <c r="T204" s="6"/>
      <c r="U204" s="6"/>
      <c r="V204" s="6"/>
      <c r="W204" s="6"/>
      <c r="X204" s="6"/>
    </row>
    <row r="205" spans="1:24" ht="13.2" customHeight="1" x14ac:dyDescent="0.3">
      <c r="A205" s="41"/>
      <c r="B205" s="87" t="s">
        <v>36</v>
      </c>
      <c r="C205" s="88"/>
      <c r="D205" s="57" t="s">
        <v>32</v>
      </c>
      <c r="E205" s="60">
        <v>1</v>
      </c>
      <c r="F205" s="58">
        <f>$V$2</f>
        <v>79.106166666666667</v>
      </c>
      <c r="G205" s="58">
        <f t="shared" ref="G205:G208" si="78">E205*F205</f>
        <v>79.106166666666667</v>
      </c>
      <c r="H205" s="46"/>
      <c r="I205" s="47">
        <f t="shared" si="70"/>
        <v>0</v>
      </c>
      <c r="J205" s="48"/>
      <c r="K205" s="54">
        <f t="shared" si="71"/>
        <v>0</v>
      </c>
      <c r="L205" s="55"/>
      <c r="M205" s="49">
        <f t="shared" si="72"/>
        <v>0</v>
      </c>
      <c r="N205" s="50">
        <f t="shared" si="73"/>
        <v>0</v>
      </c>
      <c r="O205" s="56">
        <f t="shared" si="74"/>
        <v>0</v>
      </c>
      <c r="P205" s="51">
        <f t="shared" si="75"/>
        <v>0</v>
      </c>
      <c r="Q205" s="52">
        <f t="shared" si="76"/>
        <v>0</v>
      </c>
      <c r="R205" s="6"/>
      <c r="S205" s="6"/>
      <c r="T205" s="6"/>
      <c r="U205" s="6"/>
      <c r="V205" s="6"/>
      <c r="W205" s="6"/>
      <c r="X205" s="6"/>
    </row>
    <row r="206" spans="1:24" ht="11.25" customHeight="1" x14ac:dyDescent="0.3">
      <c r="A206" s="41"/>
      <c r="B206" s="87" t="s">
        <v>37</v>
      </c>
      <c r="C206" s="88"/>
      <c r="D206" s="57" t="s">
        <v>32</v>
      </c>
      <c r="E206" s="60">
        <v>1</v>
      </c>
      <c r="F206" s="58">
        <f>$V$3</f>
        <v>1073.2352941176471</v>
      </c>
      <c r="G206" s="58">
        <f t="shared" si="78"/>
        <v>1073.2352941176471</v>
      </c>
      <c r="H206" s="46"/>
      <c r="I206" s="47">
        <f t="shared" si="70"/>
        <v>0</v>
      </c>
      <c r="J206" s="48"/>
      <c r="K206" s="54">
        <f t="shared" si="71"/>
        <v>0</v>
      </c>
      <c r="L206" s="55"/>
      <c r="M206" s="49">
        <f t="shared" si="72"/>
        <v>0</v>
      </c>
      <c r="N206" s="50">
        <f t="shared" si="73"/>
        <v>0</v>
      </c>
      <c r="O206" s="56">
        <f t="shared" si="74"/>
        <v>0</v>
      </c>
      <c r="P206" s="51">
        <f t="shared" si="75"/>
        <v>0</v>
      </c>
      <c r="Q206" s="52">
        <f t="shared" si="76"/>
        <v>0</v>
      </c>
      <c r="R206" s="6"/>
      <c r="S206" s="6"/>
      <c r="T206" s="6"/>
      <c r="U206" s="6"/>
      <c r="V206" s="6"/>
      <c r="W206" s="6"/>
      <c r="X206" s="6"/>
    </row>
    <row r="207" spans="1:24" ht="11.25" customHeight="1" x14ac:dyDescent="0.3">
      <c r="A207" s="41"/>
      <c r="B207" s="87" t="s">
        <v>42</v>
      </c>
      <c r="C207" s="96"/>
      <c r="D207" s="57" t="s">
        <v>44</v>
      </c>
      <c r="E207" s="60">
        <v>4</v>
      </c>
      <c r="F207" s="58">
        <f>$V$4</f>
        <v>17.585590909090907</v>
      </c>
      <c r="G207" s="58">
        <f t="shared" si="78"/>
        <v>70.342363636363629</v>
      </c>
      <c r="H207" s="46"/>
      <c r="I207" s="47">
        <f t="shared" si="70"/>
        <v>0</v>
      </c>
      <c r="J207" s="48"/>
      <c r="K207" s="54">
        <f t="shared" si="71"/>
        <v>0</v>
      </c>
      <c r="L207" s="55"/>
      <c r="M207" s="49">
        <f t="shared" si="72"/>
        <v>0</v>
      </c>
      <c r="N207" s="50">
        <f t="shared" si="73"/>
        <v>0</v>
      </c>
      <c r="O207" s="56">
        <f t="shared" si="74"/>
        <v>0</v>
      </c>
      <c r="P207" s="51">
        <f t="shared" si="75"/>
        <v>0</v>
      </c>
      <c r="Q207" s="52">
        <f t="shared" si="76"/>
        <v>0</v>
      </c>
      <c r="R207" s="6"/>
      <c r="S207" s="6"/>
      <c r="T207" s="6"/>
      <c r="U207" s="6"/>
      <c r="V207" s="6"/>
      <c r="W207" s="6"/>
      <c r="X207" s="6"/>
    </row>
    <row r="208" spans="1:24" ht="11.25" customHeight="1" x14ac:dyDescent="0.3">
      <c r="A208" s="41"/>
      <c r="B208" s="87" t="s">
        <v>43</v>
      </c>
      <c r="C208" s="96"/>
      <c r="D208" s="57" t="s">
        <v>44</v>
      </c>
      <c r="E208" s="60">
        <v>2</v>
      </c>
      <c r="F208" s="58">
        <f>$V$5</f>
        <v>46.666666666666664</v>
      </c>
      <c r="G208" s="58">
        <f t="shared" si="78"/>
        <v>93.333333333333329</v>
      </c>
      <c r="H208" s="46"/>
      <c r="I208" s="47">
        <f t="shared" si="70"/>
        <v>0</v>
      </c>
      <c r="J208" s="48"/>
      <c r="K208" s="54">
        <f t="shared" si="71"/>
        <v>0</v>
      </c>
      <c r="L208" s="55"/>
      <c r="M208" s="49">
        <f t="shared" si="72"/>
        <v>0</v>
      </c>
      <c r="N208" s="50">
        <f t="shared" si="73"/>
        <v>0</v>
      </c>
      <c r="O208" s="56">
        <f t="shared" si="74"/>
        <v>0</v>
      </c>
      <c r="P208" s="51">
        <f t="shared" si="75"/>
        <v>0</v>
      </c>
      <c r="Q208" s="52">
        <f t="shared" si="76"/>
        <v>0</v>
      </c>
      <c r="R208" s="6"/>
      <c r="S208" s="6"/>
      <c r="T208" s="6"/>
      <c r="U208" s="6"/>
      <c r="V208" s="6"/>
      <c r="W208" s="6"/>
      <c r="X208" s="6"/>
    </row>
    <row r="209" spans="1:24" ht="11.25" customHeight="1" x14ac:dyDescent="0.3">
      <c r="A209" s="41"/>
      <c r="B209" s="87"/>
      <c r="C209" s="96"/>
      <c r="D209" s="57"/>
      <c r="E209" s="60"/>
      <c r="F209" s="58"/>
      <c r="G209" s="58"/>
      <c r="H209" s="46"/>
      <c r="I209" s="47">
        <f t="shared" si="70"/>
        <v>0</v>
      </c>
      <c r="J209" s="59"/>
      <c r="K209" s="54">
        <f t="shared" si="71"/>
        <v>0</v>
      </c>
      <c r="L209" s="55"/>
      <c r="M209" s="49">
        <f t="shared" si="72"/>
        <v>0</v>
      </c>
      <c r="N209" s="50">
        <f t="shared" si="73"/>
        <v>0</v>
      </c>
      <c r="O209" s="56">
        <f t="shared" si="74"/>
        <v>0</v>
      </c>
      <c r="P209" s="51">
        <f t="shared" si="75"/>
        <v>0</v>
      </c>
      <c r="Q209" s="52">
        <f t="shared" si="76"/>
        <v>0</v>
      </c>
      <c r="R209" s="6"/>
      <c r="S209" s="6"/>
      <c r="T209" s="6"/>
      <c r="U209" s="6"/>
      <c r="V209" s="6"/>
      <c r="W209" s="6"/>
      <c r="X209" s="6"/>
    </row>
    <row r="210" spans="1:24" ht="11.25" customHeight="1" x14ac:dyDescent="0.3">
      <c r="A210" s="41"/>
      <c r="B210" s="95" t="s">
        <v>82</v>
      </c>
      <c r="C210" s="88"/>
      <c r="D210" s="42"/>
      <c r="E210" s="61"/>
      <c r="F210" s="44"/>
      <c r="G210" s="45"/>
      <c r="H210" s="46"/>
      <c r="I210" s="47">
        <f t="shared" si="70"/>
        <v>0</v>
      </c>
      <c r="J210" s="59"/>
      <c r="K210" s="54">
        <f t="shared" si="71"/>
        <v>0</v>
      </c>
      <c r="L210" s="55"/>
      <c r="M210" s="49">
        <f t="shared" si="72"/>
        <v>0</v>
      </c>
      <c r="N210" s="50">
        <f t="shared" si="73"/>
        <v>0</v>
      </c>
      <c r="O210" s="56">
        <f t="shared" si="74"/>
        <v>0</v>
      </c>
      <c r="P210" s="51">
        <f t="shared" si="75"/>
        <v>0</v>
      </c>
      <c r="Q210" s="52">
        <f t="shared" si="76"/>
        <v>0</v>
      </c>
      <c r="R210" s="6"/>
      <c r="S210" s="6"/>
      <c r="T210" s="6"/>
      <c r="U210" s="6"/>
      <c r="V210" s="6"/>
      <c r="W210" s="6"/>
      <c r="X210" s="6"/>
    </row>
    <row r="211" spans="1:24" ht="15" customHeight="1" x14ac:dyDescent="0.3">
      <c r="A211" s="41"/>
      <c r="B211" s="87" t="s">
        <v>36</v>
      </c>
      <c r="C211" s="88"/>
      <c r="D211" s="57" t="s">
        <v>32</v>
      </c>
      <c r="E211" s="60">
        <v>1</v>
      </c>
      <c r="F211" s="58">
        <f>$V$2</f>
        <v>79.106166666666667</v>
      </c>
      <c r="G211" s="58">
        <f t="shared" ref="G211:G214" si="79">E211*F211</f>
        <v>79.106166666666667</v>
      </c>
      <c r="H211" s="46"/>
      <c r="I211" s="47">
        <f t="shared" si="70"/>
        <v>0</v>
      </c>
      <c r="J211" s="48"/>
      <c r="K211" s="54">
        <f t="shared" si="71"/>
        <v>0</v>
      </c>
      <c r="L211" s="55"/>
      <c r="M211" s="49">
        <f t="shared" si="72"/>
        <v>0</v>
      </c>
      <c r="N211" s="50">
        <f t="shared" si="73"/>
        <v>0</v>
      </c>
      <c r="O211" s="56">
        <f t="shared" si="74"/>
        <v>0</v>
      </c>
      <c r="P211" s="51">
        <f t="shared" si="75"/>
        <v>0</v>
      </c>
      <c r="Q211" s="52">
        <f t="shared" si="76"/>
        <v>0</v>
      </c>
    </row>
    <row r="212" spans="1:24" ht="15" customHeight="1" x14ac:dyDescent="0.3">
      <c r="A212" s="41"/>
      <c r="B212" s="87" t="s">
        <v>37</v>
      </c>
      <c r="C212" s="88"/>
      <c r="D212" s="57" t="s">
        <v>32</v>
      </c>
      <c r="E212" s="60">
        <v>1</v>
      </c>
      <c r="F212" s="58">
        <f>$V$3</f>
        <v>1073.2352941176471</v>
      </c>
      <c r="G212" s="58">
        <f t="shared" si="79"/>
        <v>1073.2352941176471</v>
      </c>
      <c r="H212" s="46"/>
      <c r="I212" s="47">
        <f t="shared" si="70"/>
        <v>0</v>
      </c>
      <c r="J212" s="48"/>
      <c r="K212" s="54">
        <f t="shared" si="71"/>
        <v>0</v>
      </c>
      <c r="L212" s="55"/>
      <c r="M212" s="49">
        <f t="shared" si="72"/>
        <v>0</v>
      </c>
      <c r="N212" s="50">
        <f t="shared" si="73"/>
        <v>0</v>
      </c>
      <c r="O212" s="56">
        <f t="shared" si="74"/>
        <v>0</v>
      </c>
      <c r="P212" s="51">
        <f t="shared" si="75"/>
        <v>0</v>
      </c>
      <c r="Q212" s="52">
        <f t="shared" si="76"/>
        <v>0</v>
      </c>
    </row>
    <row r="213" spans="1:24" ht="15" customHeight="1" x14ac:dyDescent="0.3">
      <c r="A213" s="41"/>
      <c r="B213" s="87" t="s">
        <v>42</v>
      </c>
      <c r="C213" s="96"/>
      <c r="D213" s="57" t="s">
        <v>44</v>
      </c>
      <c r="E213" s="60">
        <v>4</v>
      </c>
      <c r="F213" s="58">
        <f>$V$4</f>
        <v>17.585590909090907</v>
      </c>
      <c r="G213" s="58">
        <f t="shared" si="79"/>
        <v>70.342363636363629</v>
      </c>
      <c r="H213" s="46"/>
      <c r="I213" s="47">
        <f t="shared" si="70"/>
        <v>0</v>
      </c>
      <c r="J213" s="48"/>
      <c r="K213" s="54">
        <f t="shared" si="71"/>
        <v>0</v>
      </c>
      <c r="L213" s="55"/>
      <c r="M213" s="49">
        <f t="shared" si="72"/>
        <v>0</v>
      </c>
      <c r="N213" s="50">
        <f t="shared" si="73"/>
        <v>0</v>
      </c>
      <c r="O213" s="56">
        <f t="shared" si="74"/>
        <v>0</v>
      </c>
      <c r="P213" s="51">
        <f t="shared" si="75"/>
        <v>0</v>
      </c>
      <c r="Q213" s="52">
        <f t="shared" si="76"/>
        <v>0</v>
      </c>
    </row>
    <row r="214" spans="1:24" ht="15" customHeight="1" x14ac:dyDescent="0.3">
      <c r="A214" s="41"/>
      <c r="B214" s="87" t="s">
        <v>43</v>
      </c>
      <c r="C214" s="96"/>
      <c r="D214" s="57" t="s">
        <v>44</v>
      </c>
      <c r="E214" s="60">
        <v>2</v>
      </c>
      <c r="F214" s="58">
        <f>$V$5</f>
        <v>46.666666666666664</v>
      </c>
      <c r="G214" s="58">
        <f t="shared" si="79"/>
        <v>93.333333333333329</v>
      </c>
      <c r="H214" s="46"/>
      <c r="I214" s="47">
        <f t="shared" si="70"/>
        <v>0</v>
      </c>
      <c r="J214" s="48"/>
      <c r="K214" s="54">
        <f t="shared" si="71"/>
        <v>0</v>
      </c>
      <c r="L214" s="55"/>
      <c r="M214" s="49">
        <f t="shared" si="72"/>
        <v>0</v>
      </c>
      <c r="N214" s="50">
        <f t="shared" si="73"/>
        <v>0</v>
      </c>
      <c r="O214" s="56">
        <f t="shared" si="74"/>
        <v>0</v>
      </c>
      <c r="P214" s="51">
        <f t="shared" si="75"/>
        <v>0</v>
      </c>
      <c r="Q214" s="52">
        <f t="shared" si="76"/>
        <v>0</v>
      </c>
    </row>
    <row r="215" spans="1:24" ht="15" customHeight="1" x14ac:dyDescent="0.3">
      <c r="A215" s="41"/>
      <c r="B215" s="87"/>
      <c r="C215" s="88"/>
      <c r="D215" s="57"/>
      <c r="E215" s="60"/>
      <c r="F215" s="58"/>
      <c r="G215" s="58"/>
      <c r="H215" s="46"/>
      <c r="I215" s="47">
        <f t="shared" si="70"/>
        <v>0</v>
      </c>
      <c r="J215" s="59"/>
      <c r="K215" s="54">
        <f t="shared" si="71"/>
        <v>0</v>
      </c>
      <c r="L215" s="55"/>
      <c r="M215" s="49">
        <f t="shared" si="72"/>
        <v>0</v>
      </c>
      <c r="N215" s="50">
        <f t="shared" si="73"/>
        <v>0</v>
      </c>
      <c r="O215" s="56">
        <f t="shared" si="74"/>
        <v>0</v>
      </c>
      <c r="P215" s="51">
        <f t="shared" si="75"/>
        <v>0</v>
      </c>
      <c r="Q215" s="52">
        <f t="shared" si="76"/>
        <v>0</v>
      </c>
    </row>
    <row r="216" spans="1:24" ht="15" customHeight="1" x14ac:dyDescent="0.3">
      <c r="A216" s="41"/>
      <c r="B216" s="95" t="s">
        <v>83</v>
      </c>
      <c r="C216" s="88"/>
      <c r="D216" s="42"/>
      <c r="E216" s="61"/>
      <c r="F216" s="44"/>
      <c r="G216" s="45"/>
      <c r="H216" s="46"/>
      <c r="I216" s="47">
        <f t="shared" si="70"/>
        <v>0</v>
      </c>
      <c r="J216" s="59"/>
      <c r="K216" s="54">
        <f t="shared" si="71"/>
        <v>0</v>
      </c>
      <c r="L216" s="55"/>
      <c r="M216" s="49">
        <f t="shared" si="72"/>
        <v>0</v>
      </c>
      <c r="N216" s="50">
        <f t="shared" si="73"/>
        <v>0</v>
      </c>
      <c r="O216" s="56">
        <f t="shared" si="74"/>
        <v>0</v>
      </c>
      <c r="P216" s="51">
        <f t="shared" si="75"/>
        <v>0</v>
      </c>
      <c r="Q216" s="52">
        <f t="shared" si="76"/>
        <v>0</v>
      </c>
    </row>
    <row r="217" spans="1:24" ht="15" customHeight="1" x14ac:dyDescent="0.3">
      <c r="A217" s="41"/>
      <c r="B217" s="87" t="s">
        <v>36</v>
      </c>
      <c r="C217" s="88"/>
      <c r="D217" s="57" t="s">
        <v>32</v>
      </c>
      <c r="E217" s="60">
        <v>1</v>
      </c>
      <c r="F217" s="58">
        <f>$V$2</f>
        <v>79.106166666666667</v>
      </c>
      <c r="G217" s="58">
        <f t="shared" ref="G217:G220" si="80">E217*F217</f>
        <v>79.106166666666667</v>
      </c>
      <c r="H217" s="46"/>
      <c r="I217" s="47">
        <f t="shared" si="70"/>
        <v>0</v>
      </c>
      <c r="J217" s="48"/>
      <c r="K217" s="54">
        <f t="shared" si="71"/>
        <v>0</v>
      </c>
      <c r="L217" s="55"/>
      <c r="M217" s="49">
        <f t="shared" si="72"/>
        <v>0</v>
      </c>
      <c r="N217" s="50">
        <f t="shared" si="73"/>
        <v>0</v>
      </c>
      <c r="O217" s="56">
        <f t="shared" si="74"/>
        <v>0</v>
      </c>
      <c r="P217" s="51">
        <f t="shared" si="75"/>
        <v>0</v>
      </c>
      <c r="Q217" s="52">
        <f t="shared" si="76"/>
        <v>0</v>
      </c>
    </row>
    <row r="218" spans="1:24" ht="15" customHeight="1" x14ac:dyDescent="0.3">
      <c r="A218" s="41"/>
      <c r="B218" s="87" t="s">
        <v>37</v>
      </c>
      <c r="C218" s="88"/>
      <c r="D218" s="57" t="s">
        <v>32</v>
      </c>
      <c r="E218" s="60">
        <v>1</v>
      </c>
      <c r="F218" s="58">
        <f>$V$3</f>
        <v>1073.2352941176471</v>
      </c>
      <c r="G218" s="58">
        <f t="shared" si="80"/>
        <v>1073.2352941176471</v>
      </c>
      <c r="H218" s="46"/>
      <c r="I218" s="47">
        <f t="shared" si="70"/>
        <v>0</v>
      </c>
      <c r="J218" s="48"/>
      <c r="K218" s="54">
        <f t="shared" si="71"/>
        <v>0</v>
      </c>
      <c r="L218" s="55"/>
      <c r="M218" s="49">
        <f t="shared" si="72"/>
        <v>0</v>
      </c>
      <c r="N218" s="50">
        <f t="shared" si="73"/>
        <v>0</v>
      </c>
      <c r="O218" s="56">
        <f t="shared" si="74"/>
        <v>0</v>
      </c>
      <c r="P218" s="51">
        <f t="shared" si="75"/>
        <v>0</v>
      </c>
      <c r="Q218" s="52">
        <f t="shared" si="76"/>
        <v>0</v>
      </c>
    </row>
    <row r="219" spans="1:24" ht="15" customHeight="1" x14ac:dyDescent="0.3">
      <c r="A219" s="41"/>
      <c r="B219" s="87" t="s">
        <v>42</v>
      </c>
      <c r="C219" s="96"/>
      <c r="D219" s="57" t="s">
        <v>44</v>
      </c>
      <c r="E219" s="60">
        <v>4</v>
      </c>
      <c r="F219" s="58">
        <f>$V$4</f>
        <v>17.585590909090907</v>
      </c>
      <c r="G219" s="58">
        <f t="shared" si="80"/>
        <v>70.342363636363629</v>
      </c>
      <c r="H219" s="46"/>
      <c r="I219" s="47">
        <f t="shared" si="70"/>
        <v>0</v>
      </c>
      <c r="J219" s="48"/>
      <c r="K219" s="54">
        <f t="shared" si="71"/>
        <v>0</v>
      </c>
      <c r="L219" s="55"/>
      <c r="M219" s="49">
        <f t="shared" si="72"/>
        <v>0</v>
      </c>
      <c r="N219" s="50">
        <f t="shared" si="73"/>
        <v>0</v>
      </c>
      <c r="O219" s="56">
        <f t="shared" si="74"/>
        <v>0</v>
      </c>
      <c r="P219" s="51">
        <f t="shared" si="75"/>
        <v>0</v>
      </c>
      <c r="Q219" s="52">
        <f t="shared" si="76"/>
        <v>0</v>
      </c>
    </row>
    <row r="220" spans="1:24" ht="15" customHeight="1" x14ac:dyDescent="0.3">
      <c r="A220" s="41"/>
      <c r="B220" s="87" t="s">
        <v>43</v>
      </c>
      <c r="C220" s="96"/>
      <c r="D220" s="57" t="s">
        <v>44</v>
      </c>
      <c r="E220" s="60">
        <v>2</v>
      </c>
      <c r="F220" s="58">
        <f>$V$5</f>
        <v>46.666666666666664</v>
      </c>
      <c r="G220" s="58">
        <f t="shared" si="80"/>
        <v>93.333333333333329</v>
      </c>
      <c r="H220" s="46"/>
      <c r="I220" s="47">
        <f t="shared" si="70"/>
        <v>0</v>
      </c>
      <c r="J220" s="48"/>
      <c r="K220" s="54">
        <f t="shared" si="71"/>
        <v>0</v>
      </c>
      <c r="L220" s="55"/>
      <c r="M220" s="49">
        <f t="shared" si="72"/>
        <v>0</v>
      </c>
      <c r="N220" s="50">
        <f t="shared" si="73"/>
        <v>0</v>
      </c>
      <c r="O220" s="56">
        <f t="shared" si="74"/>
        <v>0</v>
      </c>
      <c r="P220" s="51">
        <f t="shared" si="75"/>
        <v>0</v>
      </c>
      <c r="Q220" s="52">
        <f t="shared" si="76"/>
        <v>0</v>
      </c>
    </row>
    <row r="221" spans="1:24" ht="15" customHeight="1" x14ac:dyDescent="0.3">
      <c r="A221" s="41"/>
      <c r="B221" s="87"/>
      <c r="C221" s="96"/>
      <c r="D221" s="57"/>
      <c r="E221" s="60"/>
      <c r="F221" s="58"/>
      <c r="G221" s="58"/>
      <c r="H221" s="46"/>
      <c r="I221" s="47">
        <f t="shared" si="70"/>
        <v>0</v>
      </c>
      <c r="J221" s="59"/>
      <c r="K221" s="54">
        <f t="shared" si="71"/>
        <v>0</v>
      </c>
      <c r="L221" s="55"/>
      <c r="M221" s="49">
        <f t="shared" si="72"/>
        <v>0</v>
      </c>
      <c r="N221" s="50">
        <f t="shared" si="73"/>
        <v>0</v>
      </c>
      <c r="O221" s="56">
        <f t="shared" si="74"/>
        <v>0</v>
      </c>
      <c r="P221" s="51">
        <f t="shared" si="75"/>
        <v>0</v>
      </c>
      <c r="Q221" s="52">
        <f t="shared" si="76"/>
        <v>0</v>
      </c>
    </row>
    <row r="222" spans="1:24" ht="15" customHeight="1" x14ac:dyDescent="0.3">
      <c r="A222" s="41"/>
      <c r="B222" s="95" t="s">
        <v>84</v>
      </c>
      <c r="C222" s="88"/>
      <c r="D222" s="42"/>
      <c r="E222" s="61"/>
      <c r="F222" s="44"/>
      <c r="G222" s="45"/>
      <c r="H222" s="46"/>
      <c r="I222" s="47">
        <f t="shared" si="70"/>
        <v>0</v>
      </c>
      <c r="J222" s="59"/>
      <c r="K222" s="54">
        <f t="shared" si="71"/>
        <v>0</v>
      </c>
      <c r="L222" s="55"/>
      <c r="M222" s="49">
        <f t="shared" si="72"/>
        <v>0</v>
      </c>
      <c r="N222" s="50">
        <f t="shared" si="73"/>
        <v>0</v>
      </c>
      <c r="O222" s="56">
        <f t="shared" si="74"/>
        <v>0</v>
      </c>
      <c r="P222" s="51">
        <f t="shared" si="75"/>
        <v>0</v>
      </c>
      <c r="Q222" s="52">
        <f t="shared" si="76"/>
        <v>0</v>
      </c>
    </row>
    <row r="223" spans="1:24" ht="15" customHeight="1" x14ac:dyDescent="0.3">
      <c r="A223" s="41"/>
      <c r="B223" s="87" t="s">
        <v>36</v>
      </c>
      <c r="C223" s="88"/>
      <c r="D223" s="57" t="s">
        <v>32</v>
      </c>
      <c r="E223" s="60">
        <v>1</v>
      </c>
      <c r="F223" s="58">
        <f>$V$2</f>
        <v>79.106166666666667</v>
      </c>
      <c r="G223" s="58">
        <f t="shared" ref="G223:G226" si="81">E223*F223</f>
        <v>79.106166666666667</v>
      </c>
      <c r="H223" s="46"/>
      <c r="I223" s="47">
        <f t="shared" si="70"/>
        <v>0</v>
      </c>
      <c r="J223" s="48"/>
      <c r="K223" s="54">
        <f t="shared" si="71"/>
        <v>0</v>
      </c>
      <c r="L223" s="55"/>
      <c r="M223" s="49">
        <f t="shared" si="72"/>
        <v>0</v>
      </c>
      <c r="N223" s="50">
        <f t="shared" si="73"/>
        <v>0</v>
      </c>
      <c r="O223" s="56">
        <f t="shared" si="74"/>
        <v>0</v>
      </c>
      <c r="P223" s="51">
        <f t="shared" si="75"/>
        <v>0</v>
      </c>
      <c r="Q223" s="52">
        <f t="shared" si="76"/>
        <v>0</v>
      </c>
    </row>
    <row r="224" spans="1:24" ht="15" customHeight="1" x14ac:dyDescent="0.3">
      <c r="A224" s="41"/>
      <c r="B224" s="87" t="s">
        <v>37</v>
      </c>
      <c r="C224" s="88"/>
      <c r="D224" s="57" t="s">
        <v>32</v>
      </c>
      <c r="E224" s="60">
        <v>1</v>
      </c>
      <c r="F224" s="58">
        <f>$V$3</f>
        <v>1073.2352941176471</v>
      </c>
      <c r="G224" s="58">
        <f t="shared" si="81"/>
        <v>1073.2352941176471</v>
      </c>
      <c r="H224" s="46"/>
      <c r="I224" s="47">
        <f t="shared" si="70"/>
        <v>0</v>
      </c>
      <c r="J224" s="48"/>
      <c r="K224" s="54">
        <f t="shared" si="71"/>
        <v>0</v>
      </c>
      <c r="L224" s="55"/>
      <c r="M224" s="49">
        <f t="shared" si="72"/>
        <v>0</v>
      </c>
      <c r="N224" s="50">
        <f t="shared" si="73"/>
        <v>0</v>
      </c>
      <c r="O224" s="56">
        <f t="shared" si="74"/>
        <v>0</v>
      </c>
      <c r="P224" s="51">
        <f t="shared" si="75"/>
        <v>0</v>
      </c>
      <c r="Q224" s="52">
        <f t="shared" si="76"/>
        <v>0</v>
      </c>
    </row>
    <row r="225" spans="1:17" ht="15" customHeight="1" x14ac:dyDescent="0.3">
      <c r="A225" s="41"/>
      <c r="B225" s="87" t="s">
        <v>42</v>
      </c>
      <c r="C225" s="96"/>
      <c r="D225" s="57" t="s">
        <v>44</v>
      </c>
      <c r="E225" s="60">
        <v>4</v>
      </c>
      <c r="F225" s="58">
        <f>$V$4</f>
        <v>17.585590909090907</v>
      </c>
      <c r="G225" s="58">
        <f t="shared" si="81"/>
        <v>70.342363636363629</v>
      </c>
      <c r="H225" s="46"/>
      <c r="I225" s="47">
        <f t="shared" si="70"/>
        <v>0</v>
      </c>
      <c r="J225" s="48"/>
      <c r="K225" s="54">
        <f t="shared" si="71"/>
        <v>0</v>
      </c>
      <c r="L225" s="55"/>
      <c r="M225" s="49">
        <f t="shared" si="72"/>
        <v>0</v>
      </c>
      <c r="N225" s="50">
        <f t="shared" si="73"/>
        <v>0</v>
      </c>
      <c r="O225" s="56">
        <f t="shared" si="74"/>
        <v>0</v>
      </c>
      <c r="P225" s="51">
        <f t="shared" si="75"/>
        <v>0</v>
      </c>
      <c r="Q225" s="52">
        <f t="shared" si="76"/>
        <v>0</v>
      </c>
    </row>
    <row r="226" spans="1:17" ht="15" customHeight="1" x14ac:dyDescent="0.3">
      <c r="A226" s="41"/>
      <c r="B226" s="87" t="s">
        <v>43</v>
      </c>
      <c r="C226" s="96"/>
      <c r="D226" s="57" t="s">
        <v>44</v>
      </c>
      <c r="E226" s="60">
        <v>2</v>
      </c>
      <c r="F226" s="58">
        <f>$V$5</f>
        <v>46.666666666666664</v>
      </c>
      <c r="G226" s="58">
        <f t="shared" si="81"/>
        <v>93.333333333333329</v>
      </c>
      <c r="H226" s="46"/>
      <c r="I226" s="47">
        <f t="shared" si="70"/>
        <v>0</v>
      </c>
      <c r="J226" s="48"/>
      <c r="K226" s="54">
        <f t="shared" si="71"/>
        <v>0</v>
      </c>
      <c r="L226" s="55"/>
      <c r="M226" s="49">
        <f t="shared" si="72"/>
        <v>0</v>
      </c>
      <c r="N226" s="50">
        <f t="shared" si="73"/>
        <v>0</v>
      </c>
      <c r="O226" s="56">
        <f t="shared" si="74"/>
        <v>0</v>
      </c>
      <c r="P226" s="51">
        <f t="shared" si="75"/>
        <v>0</v>
      </c>
      <c r="Q226" s="52">
        <f t="shared" si="76"/>
        <v>0</v>
      </c>
    </row>
    <row r="227" spans="1:17" ht="15" customHeight="1" x14ac:dyDescent="0.3">
      <c r="A227" s="41"/>
      <c r="B227" s="87"/>
      <c r="C227" s="88"/>
      <c r="D227" s="57"/>
      <c r="E227" s="60"/>
      <c r="F227" s="58"/>
      <c r="G227" s="58"/>
      <c r="H227" s="46"/>
      <c r="I227" s="47">
        <f t="shared" si="70"/>
        <v>0</v>
      </c>
      <c r="J227" s="59"/>
      <c r="K227" s="54">
        <f t="shared" si="71"/>
        <v>0</v>
      </c>
      <c r="L227" s="55"/>
      <c r="M227" s="49">
        <f t="shared" si="72"/>
        <v>0</v>
      </c>
      <c r="N227" s="50">
        <f t="shared" si="73"/>
        <v>0</v>
      </c>
      <c r="O227" s="56">
        <f t="shared" si="74"/>
        <v>0</v>
      </c>
      <c r="P227" s="51">
        <f t="shared" si="75"/>
        <v>0</v>
      </c>
      <c r="Q227" s="52">
        <f t="shared" si="76"/>
        <v>0</v>
      </c>
    </row>
    <row r="228" spans="1:17" ht="15" customHeight="1" x14ac:dyDescent="0.3">
      <c r="A228" s="41"/>
      <c r="B228" s="95" t="s">
        <v>85</v>
      </c>
      <c r="C228" s="88"/>
      <c r="D228" s="42"/>
      <c r="E228" s="61"/>
      <c r="F228" s="44"/>
      <c r="G228" s="45"/>
      <c r="H228" s="46"/>
      <c r="I228" s="47">
        <f t="shared" si="70"/>
        <v>0</v>
      </c>
      <c r="J228" s="59"/>
      <c r="K228" s="54">
        <f t="shared" si="71"/>
        <v>0</v>
      </c>
      <c r="L228" s="55"/>
      <c r="M228" s="49">
        <f t="shared" si="72"/>
        <v>0</v>
      </c>
      <c r="N228" s="50">
        <f t="shared" si="73"/>
        <v>0</v>
      </c>
      <c r="O228" s="56">
        <f t="shared" si="74"/>
        <v>0</v>
      </c>
      <c r="P228" s="51">
        <f t="shared" si="75"/>
        <v>0</v>
      </c>
      <c r="Q228" s="52">
        <f t="shared" si="76"/>
        <v>0</v>
      </c>
    </row>
    <row r="229" spans="1:17" ht="15" customHeight="1" x14ac:dyDescent="0.3">
      <c r="A229" s="41"/>
      <c r="B229" s="87" t="s">
        <v>36</v>
      </c>
      <c r="C229" s="88"/>
      <c r="D229" s="57" t="s">
        <v>32</v>
      </c>
      <c r="E229" s="60">
        <v>1</v>
      </c>
      <c r="F229" s="58">
        <f>$V$2</f>
        <v>79.106166666666667</v>
      </c>
      <c r="G229" s="58">
        <f t="shared" ref="G229:G232" si="82">E229*F229</f>
        <v>79.106166666666667</v>
      </c>
      <c r="H229" s="46"/>
      <c r="I229" s="47">
        <f t="shared" si="70"/>
        <v>0</v>
      </c>
      <c r="J229" s="48"/>
      <c r="K229" s="54">
        <f t="shared" si="71"/>
        <v>0</v>
      </c>
      <c r="L229" s="55"/>
      <c r="M229" s="49">
        <f t="shared" si="72"/>
        <v>0</v>
      </c>
      <c r="N229" s="50">
        <f t="shared" si="73"/>
        <v>0</v>
      </c>
      <c r="O229" s="56">
        <f t="shared" si="74"/>
        <v>0</v>
      </c>
      <c r="P229" s="51">
        <f t="shared" si="75"/>
        <v>0</v>
      </c>
      <c r="Q229" s="52">
        <f t="shared" si="76"/>
        <v>0</v>
      </c>
    </row>
    <row r="230" spans="1:17" ht="15" customHeight="1" x14ac:dyDescent="0.3">
      <c r="A230" s="41"/>
      <c r="B230" s="87" t="s">
        <v>37</v>
      </c>
      <c r="C230" s="88"/>
      <c r="D230" s="57" t="s">
        <v>32</v>
      </c>
      <c r="E230" s="60">
        <v>1</v>
      </c>
      <c r="F230" s="58">
        <f>$V$3</f>
        <v>1073.2352941176471</v>
      </c>
      <c r="G230" s="58">
        <f t="shared" si="82"/>
        <v>1073.2352941176471</v>
      </c>
      <c r="H230" s="46"/>
      <c r="I230" s="47">
        <f t="shared" si="70"/>
        <v>0</v>
      </c>
      <c r="J230" s="48"/>
      <c r="K230" s="54">
        <f t="shared" si="71"/>
        <v>0</v>
      </c>
      <c r="L230" s="55"/>
      <c r="M230" s="49">
        <f t="shared" si="72"/>
        <v>0</v>
      </c>
      <c r="N230" s="50">
        <f t="shared" si="73"/>
        <v>0</v>
      </c>
      <c r="O230" s="56">
        <f t="shared" si="74"/>
        <v>0</v>
      </c>
      <c r="P230" s="51">
        <f t="shared" si="75"/>
        <v>0</v>
      </c>
      <c r="Q230" s="52">
        <f t="shared" si="76"/>
        <v>0</v>
      </c>
    </row>
    <row r="231" spans="1:17" ht="15" customHeight="1" x14ac:dyDescent="0.3">
      <c r="A231" s="41"/>
      <c r="B231" s="87" t="s">
        <v>42</v>
      </c>
      <c r="C231" s="96"/>
      <c r="D231" s="57" t="s">
        <v>44</v>
      </c>
      <c r="E231" s="60">
        <v>4</v>
      </c>
      <c r="F231" s="58">
        <f>$V$4</f>
        <v>17.585590909090907</v>
      </c>
      <c r="G231" s="58">
        <f t="shared" si="82"/>
        <v>70.342363636363629</v>
      </c>
      <c r="H231" s="46"/>
      <c r="I231" s="47">
        <f t="shared" si="70"/>
        <v>0</v>
      </c>
      <c r="J231" s="48"/>
      <c r="K231" s="54">
        <f t="shared" si="71"/>
        <v>0</v>
      </c>
      <c r="L231" s="55"/>
      <c r="M231" s="49">
        <f t="shared" si="72"/>
        <v>0</v>
      </c>
      <c r="N231" s="50">
        <f t="shared" si="73"/>
        <v>0</v>
      </c>
      <c r="O231" s="56">
        <f t="shared" si="74"/>
        <v>0</v>
      </c>
      <c r="P231" s="51">
        <f t="shared" si="75"/>
        <v>0</v>
      </c>
      <c r="Q231" s="52">
        <f t="shared" si="76"/>
        <v>0</v>
      </c>
    </row>
    <row r="232" spans="1:17" ht="15" customHeight="1" x14ac:dyDescent="0.3">
      <c r="A232" s="41"/>
      <c r="B232" s="87" t="s">
        <v>43</v>
      </c>
      <c r="C232" s="96"/>
      <c r="D232" s="57" t="s">
        <v>44</v>
      </c>
      <c r="E232" s="60">
        <v>1</v>
      </c>
      <c r="F232" s="58">
        <f>$V$5</f>
        <v>46.666666666666664</v>
      </c>
      <c r="G232" s="58">
        <f t="shared" si="82"/>
        <v>46.666666666666664</v>
      </c>
      <c r="H232" s="46"/>
      <c r="I232" s="47">
        <f t="shared" si="70"/>
        <v>0</v>
      </c>
      <c r="J232" s="48"/>
      <c r="K232" s="54">
        <f t="shared" si="71"/>
        <v>0</v>
      </c>
      <c r="L232" s="55"/>
      <c r="M232" s="49">
        <f t="shared" si="72"/>
        <v>0</v>
      </c>
      <c r="N232" s="50">
        <f t="shared" si="73"/>
        <v>0</v>
      </c>
      <c r="O232" s="56">
        <f t="shared" si="74"/>
        <v>0</v>
      </c>
      <c r="P232" s="51">
        <f t="shared" si="75"/>
        <v>0</v>
      </c>
      <c r="Q232" s="52">
        <f t="shared" si="76"/>
        <v>0</v>
      </c>
    </row>
    <row r="233" spans="1:17" ht="15" customHeight="1" x14ac:dyDescent="0.3">
      <c r="A233" s="41"/>
      <c r="B233" s="87"/>
      <c r="C233" s="96"/>
      <c r="D233" s="57"/>
      <c r="E233" s="60"/>
      <c r="F233" s="58"/>
      <c r="G233" s="58"/>
      <c r="H233" s="46"/>
      <c r="I233" s="47">
        <f t="shared" si="70"/>
        <v>0</v>
      </c>
      <c r="J233" s="59"/>
      <c r="K233" s="54">
        <f t="shared" si="71"/>
        <v>0</v>
      </c>
      <c r="L233" s="55"/>
      <c r="M233" s="49">
        <f t="shared" si="72"/>
        <v>0</v>
      </c>
      <c r="N233" s="50">
        <f t="shared" si="73"/>
        <v>0</v>
      </c>
      <c r="O233" s="56">
        <f t="shared" si="74"/>
        <v>0</v>
      </c>
      <c r="P233" s="51">
        <f t="shared" si="75"/>
        <v>0</v>
      </c>
      <c r="Q233" s="52">
        <f t="shared" si="76"/>
        <v>0</v>
      </c>
    </row>
    <row r="234" spans="1:17" ht="15" customHeight="1" x14ac:dyDescent="0.3">
      <c r="A234" s="41"/>
      <c r="B234" s="87"/>
      <c r="C234" s="88"/>
      <c r="D234" s="57"/>
      <c r="E234" s="60"/>
      <c r="F234" s="53"/>
      <c r="G234" s="53"/>
      <c r="H234" s="46"/>
      <c r="I234" s="47">
        <f t="shared" si="70"/>
        <v>0</v>
      </c>
      <c r="J234" s="59"/>
      <c r="K234" s="54">
        <f t="shared" si="71"/>
        <v>0</v>
      </c>
      <c r="L234" s="55"/>
      <c r="M234" s="49">
        <f t="shared" si="72"/>
        <v>0</v>
      </c>
      <c r="N234" s="50">
        <f t="shared" si="73"/>
        <v>0</v>
      </c>
      <c r="O234" s="56">
        <f t="shared" si="74"/>
        <v>0</v>
      </c>
      <c r="P234" s="51">
        <f t="shared" si="75"/>
        <v>0</v>
      </c>
      <c r="Q234" s="52">
        <f t="shared" si="76"/>
        <v>0</v>
      </c>
    </row>
    <row r="235" spans="1:17" ht="15" customHeight="1" x14ac:dyDescent="0.3">
      <c r="A235" s="41"/>
      <c r="B235" s="95" t="s">
        <v>86</v>
      </c>
      <c r="C235" s="88"/>
      <c r="D235" s="42"/>
      <c r="E235" s="61"/>
      <c r="F235" s="44"/>
      <c r="G235" s="45"/>
      <c r="H235" s="46"/>
      <c r="I235" s="47">
        <f t="shared" ref="I235:I270" si="83">J235*E235</f>
        <v>0</v>
      </c>
      <c r="J235" s="59"/>
      <c r="K235" s="54">
        <f t="shared" ref="K235:K270" si="84">L235*E235</f>
        <v>0</v>
      </c>
      <c r="L235" s="55"/>
      <c r="M235" s="49">
        <f t="shared" ref="M235:M270" si="85">N235*E235</f>
        <v>0</v>
      </c>
      <c r="N235" s="50">
        <f t="shared" ref="N235:N270" si="86">J235+L235</f>
        <v>0</v>
      </c>
      <c r="O235" s="56">
        <f t="shared" ref="O235:O270" si="87">J235*G235</f>
        <v>0</v>
      </c>
      <c r="P235" s="51">
        <f t="shared" ref="P235:P270" si="88">L235*G235</f>
        <v>0</v>
      </c>
      <c r="Q235" s="52">
        <f t="shared" ref="Q235:Q270" si="89">O235+P235</f>
        <v>0</v>
      </c>
    </row>
    <row r="236" spans="1:17" ht="15" customHeight="1" x14ac:dyDescent="0.3">
      <c r="A236" s="41"/>
      <c r="B236" s="87" t="s">
        <v>36</v>
      </c>
      <c r="C236" s="88"/>
      <c r="D236" s="57" t="s">
        <v>32</v>
      </c>
      <c r="E236" s="60">
        <v>1</v>
      </c>
      <c r="F236" s="58">
        <f>$V$2</f>
        <v>79.106166666666667</v>
      </c>
      <c r="G236" s="58">
        <f t="shared" ref="G236:G239" si="90">E236*F236</f>
        <v>79.106166666666667</v>
      </c>
      <c r="H236" s="46"/>
      <c r="I236" s="47">
        <f t="shared" si="83"/>
        <v>0</v>
      </c>
      <c r="J236" s="48"/>
      <c r="K236" s="54">
        <f t="shared" si="84"/>
        <v>0</v>
      </c>
      <c r="L236" s="55"/>
      <c r="M236" s="49">
        <f t="shared" si="85"/>
        <v>0</v>
      </c>
      <c r="N236" s="50">
        <f t="shared" si="86"/>
        <v>0</v>
      </c>
      <c r="O236" s="56">
        <f t="shared" si="87"/>
        <v>0</v>
      </c>
      <c r="P236" s="51">
        <f t="shared" si="88"/>
        <v>0</v>
      </c>
      <c r="Q236" s="52">
        <f t="shared" si="89"/>
        <v>0</v>
      </c>
    </row>
    <row r="237" spans="1:17" ht="15" customHeight="1" x14ac:dyDescent="0.3">
      <c r="A237" s="41"/>
      <c r="B237" s="87" t="s">
        <v>37</v>
      </c>
      <c r="C237" s="88"/>
      <c r="D237" s="57" t="s">
        <v>32</v>
      </c>
      <c r="E237" s="60">
        <v>1</v>
      </c>
      <c r="F237" s="58">
        <f>$V$3</f>
        <v>1073.2352941176471</v>
      </c>
      <c r="G237" s="58">
        <f t="shared" si="90"/>
        <v>1073.2352941176471</v>
      </c>
      <c r="H237" s="46"/>
      <c r="I237" s="47">
        <f t="shared" si="83"/>
        <v>0</v>
      </c>
      <c r="J237" s="48"/>
      <c r="K237" s="54">
        <f t="shared" si="84"/>
        <v>0</v>
      </c>
      <c r="L237" s="55"/>
      <c r="M237" s="49">
        <f t="shared" si="85"/>
        <v>0</v>
      </c>
      <c r="N237" s="50">
        <f t="shared" si="86"/>
        <v>0</v>
      </c>
      <c r="O237" s="56">
        <f t="shared" si="87"/>
        <v>0</v>
      </c>
      <c r="P237" s="51">
        <f t="shared" si="88"/>
        <v>0</v>
      </c>
      <c r="Q237" s="52">
        <f t="shared" si="89"/>
        <v>0</v>
      </c>
    </row>
    <row r="238" spans="1:17" ht="15" customHeight="1" x14ac:dyDescent="0.3">
      <c r="A238" s="41"/>
      <c r="B238" s="87" t="s">
        <v>42</v>
      </c>
      <c r="C238" s="96"/>
      <c r="D238" s="57" t="s">
        <v>44</v>
      </c>
      <c r="E238" s="60">
        <v>4</v>
      </c>
      <c r="F238" s="58">
        <f>$V$4</f>
        <v>17.585590909090907</v>
      </c>
      <c r="G238" s="58">
        <f t="shared" si="90"/>
        <v>70.342363636363629</v>
      </c>
      <c r="H238" s="46"/>
      <c r="I238" s="47">
        <f t="shared" si="83"/>
        <v>0</v>
      </c>
      <c r="J238" s="48"/>
      <c r="K238" s="54">
        <f t="shared" si="84"/>
        <v>0</v>
      </c>
      <c r="L238" s="55"/>
      <c r="M238" s="49">
        <f t="shared" si="85"/>
        <v>0</v>
      </c>
      <c r="N238" s="50">
        <f t="shared" si="86"/>
        <v>0</v>
      </c>
      <c r="O238" s="56">
        <f t="shared" si="87"/>
        <v>0</v>
      </c>
      <c r="P238" s="51">
        <f t="shared" si="88"/>
        <v>0</v>
      </c>
      <c r="Q238" s="52">
        <f t="shared" si="89"/>
        <v>0</v>
      </c>
    </row>
    <row r="239" spans="1:17" ht="15" customHeight="1" x14ac:dyDescent="0.3">
      <c r="A239" s="41"/>
      <c r="B239" s="87" t="s">
        <v>43</v>
      </c>
      <c r="C239" s="96"/>
      <c r="D239" s="57" t="s">
        <v>44</v>
      </c>
      <c r="E239" s="60">
        <v>2</v>
      </c>
      <c r="F239" s="58">
        <f>$V$5</f>
        <v>46.666666666666664</v>
      </c>
      <c r="G239" s="58">
        <f t="shared" si="90"/>
        <v>93.333333333333329</v>
      </c>
      <c r="H239" s="46"/>
      <c r="I239" s="47">
        <f t="shared" si="83"/>
        <v>0</v>
      </c>
      <c r="J239" s="48"/>
      <c r="K239" s="54">
        <f t="shared" si="84"/>
        <v>0</v>
      </c>
      <c r="L239" s="55"/>
      <c r="M239" s="49">
        <f t="shared" si="85"/>
        <v>0</v>
      </c>
      <c r="N239" s="50">
        <f t="shared" si="86"/>
        <v>0</v>
      </c>
      <c r="O239" s="56">
        <f t="shared" si="87"/>
        <v>0</v>
      </c>
      <c r="P239" s="51">
        <f t="shared" si="88"/>
        <v>0</v>
      </c>
      <c r="Q239" s="52">
        <f t="shared" si="89"/>
        <v>0</v>
      </c>
    </row>
    <row r="240" spans="1:17" ht="15" customHeight="1" x14ac:dyDescent="0.3">
      <c r="A240" s="41"/>
      <c r="B240" s="87"/>
      <c r="C240" s="88"/>
      <c r="D240" s="57"/>
      <c r="E240" s="60"/>
      <c r="F240" s="58"/>
      <c r="G240" s="58"/>
      <c r="H240" s="46"/>
      <c r="I240" s="47">
        <f t="shared" si="83"/>
        <v>0</v>
      </c>
      <c r="J240" s="59"/>
      <c r="K240" s="54">
        <f t="shared" si="84"/>
        <v>0</v>
      </c>
      <c r="L240" s="55"/>
      <c r="M240" s="49">
        <f t="shared" si="85"/>
        <v>0</v>
      </c>
      <c r="N240" s="50">
        <f t="shared" si="86"/>
        <v>0</v>
      </c>
      <c r="O240" s="56">
        <f t="shared" si="87"/>
        <v>0</v>
      </c>
      <c r="P240" s="51">
        <f t="shared" si="88"/>
        <v>0</v>
      </c>
      <c r="Q240" s="52">
        <f t="shared" si="89"/>
        <v>0</v>
      </c>
    </row>
    <row r="241" spans="1:17" ht="15" customHeight="1" x14ac:dyDescent="0.3">
      <c r="A241" s="41"/>
      <c r="B241" s="95" t="s">
        <v>87</v>
      </c>
      <c r="C241" s="88"/>
      <c r="D241" s="42"/>
      <c r="E241" s="61"/>
      <c r="F241" s="44"/>
      <c r="G241" s="45"/>
      <c r="H241" s="46"/>
      <c r="I241" s="47">
        <f t="shared" si="83"/>
        <v>0</v>
      </c>
      <c r="J241" s="59"/>
      <c r="K241" s="54">
        <f t="shared" si="84"/>
        <v>0</v>
      </c>
      <c r="L241" s="55"/>
      <c r="M241" s="49">
        <f t="shared" si="85"/>
        <v>0</v>
      </c>
      <c r="N241" s="50">
        <f t="shared" si="86"/>
        <v>0</v>
      </c>
      <c r="O241" s="56">
        <f t="shared" si="87"/>
        <v>0</v>
      </c>
      <c r="P241" s="51">
        <f t="shared" si="88"/>
        <v>0</v>
      </c>
      <c r="Q241" s="52">
        <f t="shared" si="89"/>
        <v>0</v>
      </c>
    </row>
    <row r="242" spans="1:17" ht="15" customHeight="1" x14ac:dyDescent="0.3">
      <c r="A242" s="41"/>
      <c r="B242" s="87" t="s">
        <v>36</v>
      </c>
      <c r="C242" s="88"/>
      <c r="D242" s="57" t="s">
        <v>32</v>
      </c>
      <c r="E242" s="60">
        <v>1</v>
      </c>
      <c r="F242" s="58">
        <f>$V$2</f>
        <v>79.106166666666667</v>
      </c>
      <c r="G242" s="58">
        <f t="shared" ref="G242:G245" si="91">E242*F242</f>
        <v>79.106166666666667</v>
      </c>
      <c r="H242" s="46"/>
      <c r="I242" s="47">
        <f t="shared" si="83"/>
        <v>0</v>
      </c>
      <c r="J242" s="48"/>
      <c r="K242" s="54">
        <f t="shared" si="84"/>
        <v>0</v>
      </c>
      <c r="L242" s="55"/>
      <c r="M242" s="49">
        <f t="shared" si="85"/>
        <v>0</v>
      </c>
      <c r="N242" s="50">
        <f t="shared" si="86"/>
        <v>0</v>
      </c>
      <c r="O242" s="56">
        <f t="shared" si="87"/>
        <v>0</v>
      </c>
      <c r="P242" s="51">
        <f t="shared" si="88"/>
        <v>0</v>
      </c>
      <c r="Q242" s="52">
        <f t="shared" si="89"/>
        <v>0</v>
      </c>
    </row>
    <row r="243" spans="1:17" ht="15" customHeight="1" x14ac:dyDescent="0.3">
      <c r="A243" s="41"/>
      <c r="B243" s="87" t="s">
        <v>37</v>
      </c>
      <c r="C243" s="88"/>
      <c r="D243" s="57" t="s">
        <v>32</v>
      </c>
      <c r="E243" s="60">
        <v>1</v>
      </c>
      <c r="F243" s="58">
        <f>$V$3</f>
        <v>1073.2352941176471</v>
      </c>
      <c r="G243" s="58">
        <f t="shared" si="91"/>
        <v>1073.2352941176471</v>
      </c>
      <c r="H243" s="46"/>
      <c r="I243" s="47">
        <f t="shared" si="83"/>
        <v>0</v>
      </c>
      <c r="J243" s="48"/>
      <c r="K243" s="54">
        <f t="shared" si="84"/>
        <v>0</v>
      </c>
      <c r="L243" s="55"/>
      <c r="M243" s="49">
        <f t="shared" si="85"/>
        <v>0</v>
      </c>
      <c r="N243" s="50">
        <f t="shared" si="86"/>
        <v>0</v>
      </c>
      <c r="O243" s="56">
        <f t="shared" si="87"/>
        <v>0</v>
      </c>
      <c r="P243" s="51">
        <f t="shared" si="88"/>
        <v>0</v>
      </c>
      <c r="Q243" s="52">
        <f t="shared" si="89"/>
        <v>0</v>
      </c>
    </row>
    <row r="244" spans="1:17" ht="15" customHeight="1" x14ac:dyDescent="0.3">
      <c r="A244" s="41"/>
      <c r="B244" s="87" t="s">
        <v>42</v>
      </c>
      <c r="C244" s="96"/>
      <c r="D244" s="57" t="s">
        <v>44</v>
      </c>
      <c r="E244" s="60">
        <v>4</v>
      </c>
      <c r="F244" s="58">
        <f>$V$4</f>
        <v>17.585590909090907</v>
      </c>
      <c r="G244" s="58">
        <f t="shared" si="91"/>
        <v>70.342363636363629</v>
      </c>
      <c r="H244" s="46"/>
      <c r="I244" s="47">
        <f t="shared" si="83"/>
        <v>0</v>
      </c>
      <c r="J244" s="48"/>
      <c r="K244" s="54">
        <f t="shared" si="84"/>
        <v>0</v>
      </c>
      <c r="L244" s="55"/>
      <c r="M244" s="49">
        <f t="shared" si="85"/>
        <v>0</v>
      </c>
      <c r="N244" s="50">
        <f t="shared" si="86"/>
        <v>0</v>
      </c>
      <c r="O244" s="56">
        <f t="shared" si="87"/>
        <v>0</v>
      </c>
      <c r="P244" s="51">
        <f t="shared" si="88"/>
        <v>0</v>
      </c>
      <c r="Q244" s="52">
        <f t="shared" si="89"/>
        <v>0</v>
      </c>
    </row>
    <row r="245" spans="1:17" ht="15" customHeight="1" x14ac:dyDescent="0.3">
      <c r="A245" s="41"/>
      <c r="B245" s="87" t="s">
        <v>43</v>
      </c>
      <c r="C245" s="96"/>
      <c r="D245" s="57" t="s">
        <v>44</v>
      </c>
      <c r="E245" s="60">
        <v>2</v>
      </c>
      <c r="F245" s="58">
        <f>$V$5</f>
        <v>46.666666666666664</v>
      </c>
      <c r="G245" s="58">
        <f t="shared" si="91"/>
        <v>93.333333333333329</v>
      </c>
      <c r="H245" s="46"/>
      <c r="I245" s="47">
        <f t="shared" si="83"/>
        <v>0</v>
      </c>
      <c r="J245" s="48"/>
      <c r="K245" s="54">
        <f t="shared" si="84"/>
        <v>0</v>
      </c>
      <c r="L245" s="55"/>
      <c r="M245" s="49">
        <f t="shared" si="85"/>
        <v>0</v>
      </c>
      <c r="N245" s="50">
        <f t="shared" si="86"/>
        <v>0</v>
      </c>
      <c r="O245" s="56">
        <f t="shared" si="87"/>
        <v>0</v>
      </c>
      <c r="P245" s="51">
        <f t="shared" si="88"/>
        <v>0</v>
      </c>
      <c r="Q245" s="52">
        <f t="shared" si="89"/>
        <v>0</v>
      </c>
    </row>
    <row r="246" spans="1:17" ht="15" customHeight="1" x14ac:dyDescent="0.3">
      <c r="A246" s="41"/>
      <c r="B246" s="87"/>
      <c r="C246" s="96"/>
      <c r="D246" s="57"/>
      <c r="E246" s="60"/>
      <c r="F246" s="58"/>
      <c r="G246" s="58"/>
      <c r="H246" s="46"/>
      <c r="I246" s="47">
        <f t="shared" si="83"/>
        <v>0</v>
      </c>
      <c r="J246" s="59"/>
      <c r="K246" s="54">
        <f t="shared" si="84"/>
        <v>0</v>
      </c>
      <c r="L246" s="55"/>
      <c r="M246" s="49">
        <f t="shared" si="85"/>
        <v>0</v>
      </c>
      <c r="N246" s="50">
        <f t="shared" si="86"/>
        <v>0</v>
      </c>
      <c r="O246" s="56">
        <f t="shared" si="87"/>
        <v>0</v>
      </c>
      <c r="P246" s="51">
        <f t="shared" si="88"/>
        <v>0</v>
      </c>
      <c r="Q246" s="52">
        <f t="shared" si="89"/>
        <v>0</v>
      </c>
    </row>
    <row r="247" spans="1:17" ht="15" customHeight="1" x14ac:dyDescent="0.3">
      <c r="A247" s="41"/>
      <c r="B247" s="95" t="s">
        <v>88</v>
      </c>
      <c r="C247" s="88"/>
      <c r="D247" s="42"/>
      <c r="E247" s="61"/>
      <c r="F247" s="44"/>
      <c r="G247" s="45"/>
      <c r="H247" s="46"/>
      <c r="I247" s="47">
        <f t="shared" si="83"/>
        <v>0</v>
      </c>
      <c r="J247" s="59"/>
      <c r="K247" s="54">
        <f t="shared" si="84"/>
        <v>0</v>
      </c>
      <c r="L247" s="55"/>
      <c r="M247" s="49">
        <f t="shared" si="85"/>
        <v>0</v>
      </c>
      <c r="N247" s="50">
        <f t="shared" si="86"/>
        <v>0</v>
      </c>
      <c r="O247" s="56">
        <f t="shared" si="87"/>
        <v>0</v>
      </c>
      <c r="P247" s="51">
        <f t="shared" si="88"/>
        <v>0</v>
      </c>
      <c r="Q247" s="52">
        <f t="shared" si="89"/>
        <v>0</v>
      </c>
    </row>
    <row r="248" spans="1:17" ht="15" customHeight="1" x14ac:dyDescent="0.3">
      <c r="A248" s="41"/>
      <c r="B248" s="87" t="s">
        <v>36</v>
      </c>
      <c r="C248" s="88"/>
      <c r="D248" s="57" t="s">
        <v>32</v>
      </c>
      <c r="E248" s="60">
        <v>1</v>
      </c>
      <c r="F248" s="58">
        <f>$V$2</f>
        <v>79.106166666666667</v>
      </c>
      <c r="G248" s="58">
        <f t="shared" ref="G248:G251" si="92">E248*F248</f>
        <v>79.106166666666667</v>
      </c>
      <c r="H248" s="46"/>
      <c r="I248" s="47">
        <f t="shared" si="83"/>
        <v>0</v>
      </c>
      <c r="J248" s="48"/>
      <c r="K248" s="54">
        <f t="shared" si="84"/>
        <v>0</v>
      </c>
      <c r="L248" s="55"/>
      <c r="M248" s="49">
        <f t="shared" si="85"/>
        <v>0</v>
      </c>
      <c r="N248" s="50">
        <f t="shared" si="86"/>
        <v>0</v>
      </c>
      <c r="O248" s="56">
        <f t="shared" si="87"/>
        <v>0</v>
      </c>
      <c r="P248" s="51">
        <f t="shared" si="88"/>
        <v>0</v>
      </c>
      <c r="Q248" s="52">
        <f t="shared" si="89"/>
        <v>0</v>
      </c>
    </row>
    <row r="249" spans="1:17" ht="15" customHeight="1" x14ac:dyDescent="0.3">
      <c r="A249" s="41"/>
      <c r="B249" s="87" t="s">
        <v>37</v>
      </c>
      <c r="C249" s="88"/>
      <c r="D249" s="57" t="s">
        <v>32</v>
      </c>
      <c r="E249" s="60">
        <v>1</v>
      </c>
      <c r="F249" s="58">
        <f>$V$3</f>
        <v>1073.2352941176471</v>
      </c>
      <c r="G249" s="58">
        <f t="shared" si="92"/>
        <v>1073.2352941176471</v>
      </c>
      <c r="H249" s="46"/>
      <c r="I249" s="47">
        <f t="shared" si="83"/>
        <v>0</v>
      </c>
      <c r="J249" s="48"/>
      <c r="K249" s="54">
        <f t="shared" si="84"/>
        <v>0</v>
      </c>
      <c r="L249" s="55"/>
      <c r="M249" s="49">
        <f t="shared" si="85"/>
        <v>0</v>
      </c>
      <c r="N249" s="50">
        <f t="shared" si="86"/>
        <v>0</v>
      </c>
      <c r="O249" s="56">
        <f t="shared" si="87"/>
        <v>0</v>
      </c>
      <c r="P249" s="51">
        <f t="shared" si="88"/>
        <v>0</v>
      </c>
      <c r="Q249" s="52">
        <f t="shared" si="89"/>
        <v>0</v>
      </c>
    </row>
    <row r="250" spans="1:17" ht="15" customHeight="1" x14ac:dyDescent="0.3">
      <c r="A250" s="41"/>
      <c r="B250" s="87" t="s">
        <v>42</v>
      </c>
      <c r="C250" s="96"/>
      <c r="D250" s="57" t="s">
        <v>44</v>
      </c>
      <c r="E250" s="60">
        <v>4</v>
      </c>
      <c r="F250" s="58">
        <f>$V$4</f>
        <v>17.585590909090907</v>
      </c>
      <c r="G250" s="58">
        <f t="shared" si="92"/>
        <v>70.342363636363629</v>
      </c>
      <c r="H250" s="46"/>
      <c r="I250" s="47">
        <f t="shared" si="83"/>
        <v>0</v>
      </c>
      <c r="J250" s="48"/>
      <c r="K250" s="54">
        <f t="shared" si="84"/>
        <v>0</v>
      </c>
      <c r="L250" s="55"/>
      <c r="M250" s="49">
        <f t="shared" si="85"/>
        <v>0</v>
      </c>
      <c r="N250" s="50">
        <f t="shared" si="86"/>
        <v>0</v>
      </c>
      <c r="O250" s="56">
        <f t="shared" si="87"/>
        <v>0</v>
      </c>
      <c r="P250" s="51">
        <f t="shared" si="88"/>
        <v>0</v>
      </c>
      <c r="Q250" s="52">
        <f t="shared" si="89"/>
        <v>0</v>
      </c>
    </row>
    <row r="251" spans="1:17" ht="15" customHeight="1" x14ac:dyDescent="0.3">
      <c r="A251" s="41"/>
      <c r="B251" s="87" t="s">
        <v>43</v>
      </c>
      <c r="C251" s="96"/>
      <c r="D251" s="57" t="s">
        <v>44</v>
      </c>
      <c r="E251" s="60">
        <v>2</v>
      </c>
      <c r="F251" s="58">
        <f>$V$5</f>
        <v>46.666666666666664</v>
      </c>
      <c r="G251" s="58">
        <f t="shared" si="92"/>
        <v>93.333333333333329</v>
      </c>
      <c r="H251" s="46"/>
      <c r="I251" s="47">
        <f t="shared" si="83"/>
        <v>0</v>
      </c>
      <c r="J251" s="48"/>
      <c r="K251" s="54">
        <f t="shared" si="84"/>
        <v>0</v>
      </c>
      <c r="L251" s="55"/>
      <c r="M251" s="49">
        <f t="shared" si="85"/>
        <v>0</v>
      </c>
      <c r="N251" s="50">
        <f t="shared" si="86"/>
        <v>0</v>
      </c>
      <c r="O251" s="56">
        <f t="shared" si="87"/>
        <v>0</v>
      </c>
      <c r="P251" s="51">
        <f t="shared" si="88"/>
        <v>0</v>
      </c>
      <c r="Q251" s="52">
        <f t="shared" si="89"/>
        <v>0</v>
      </c>
    </row>
    <row r="252" spans="1:17" ht="15" customHeight="1" x14ac:dyDescent="0.3">
      <c r="A252" s="41"/>
      <c r="B252" s="87"/>
      <c r="C252" s="88"/>
      <c r="D252" s="57"/>
      <c r="E252" s="60"/>
      <c r="F252" s="58"/>
      <c r="G252" s="58"/>
      <c r="H252" s="46"/>
      <c r="I252" s="47">
        <f t="shared" si="83"/>
        <v>0</v>
      </c>
      <c r="J252" s="59"/>
      <c r="K252" s="54">
        <f t="shared" si="84"/>
        <v>0</v>
      </c>
      <c r="L252" s="55"/>
      <c r="M252" s="49">
        <f t="shared" si="85"/>
        <v>0</v>
      </c>
      <c r="N252" s="50">
        <f t="shared" si="86"/>
        <v>0</v>
      </c>
      <c r="O252" s="56">
        <f t="shared" si="87"/>
        <v>0</v>
      </c>
      <c r="P252" s="51">
        <f t="shared" si="88"/>
        <v>0</v>
      </c>
      <c r="Q252" s="52">
        <f t="shared" si="89"/>
        <v>0</v>
      </c>
    </row>
    <row r="253" spans="1:17" ht="15" customHeight="1" x14ac:dyDescent="0.3">
      <c r="A253" s="41"/>
      <c r="B253" s="95" t="s">
        <v>89</v>
      </c>
      <c r="C253" s="88"/>
      <c r="D253" s="42"/>
      <c r="E253" s="61"/>
      <c r="F253" s="44"/>
      <c r="G253" s="45"/>
      <c r="H253" s="46"/>
      <c r="I253" s="47">
        <f t="shared" si="83"/>
        <v>0</v>
      </c>
      <c r="J253" s="59"/>
      <c r="K253" s="54">
        <f t="shared" si="84"/>
        <v>0</v>
      </c>
      <c r="L253" s="55"/>
      <c r="M253" s="49">
        <f t="shared" si="85"/>
        <v>0</v>
      </c>
      <c r="N253" s="50">
        <f t="shared" si="86"/>
        <v>0</v>
      </c>
      <c r="O253" s="56">
        <f t="shared" si="87"/>
        <v>0</v>
      </c>
      <c r="P253" s="51">
        <f t="shared" si="88"/>
        <v>0</v>
      </c>
      <c r="Q253" s="52">
        <f t="shared" si="89"/>
        <v>0</v>
      </c>
    </row>
    <row r="254" spans="1:17" ht="15" customHeight="1" x14ac:dyDescent="0.3">
      <c r="A254" s="41"/>
      <c r="B254" s="87" t="s">
        <v>36</v>
      </c>
      <c r="C254" s="88"/>
      <c r="D254" s="57" t="s">
        <v>32</v>
      </c>
      <c r="E254" s="60">
        <v>1</v>
      </c>
      <c r="F254" s="58">
        <f>$V$2</f>
        <v>79.106166666666667</v>
      </c>
      <c r="G254" s="58">
        <f t="shared" ref="G254:G257" si="93">E254*F254</f>
        <v>79.106166666666667</v>
      </c>
      <c r="H254" s="46"/>
      <c r="I254" s="47">
        <f t="shared" si="83"/>
        <v>0</v>
      </c>
      <c r="J254" s="48"/>
      <c r="K254" s="54">
        <f t="shared" si="84"/>
        <v>0</v>
      </c>
      <c r="L254" s="55"/>
      <c r="M254" s="49">
        <f t="shared" si="85"/>
        <v>0</v>
      </c>
      <c r="N254" s="50">
        <f t="shared" si="86"/>
        <v>0</v>
      </c>
      <c r="O254" s="56">
        <f t="shared" si="87"/>
        <v>0</v>
      </c>
      <c r="P254" s="51">
        <f t="shared" si="88"/>
        <v>0</v>
      </c>
      <c r="Q254" s="52">
        <f t="shared" si="89"/>
        <v>0</v>
      </c>
    </row>
    <row r="255" spans="1:17" ht="15" customHeight="1" x14ac:dyDescent="0.3">
      <c r="A255" s="41"/>
      <c r="B255" s="87" t="s">
        <v>37</v>
      </c>
      <c r="C255" s="88"/>
      <c r="D255" s="57" t="s">
        <v>32</v>
      </c>
      <c r="E255" s="60">
        <v>1</v>
      </c>
      <c r="F255" s="58">
        <f>$V$3</f>
        <v>1073.2352941176471</v>
      </c>
      <c r="G255" s="58">
        <f t="shared" si="93"/>
        <v>1073.2352941176471</v>
      </c>
      <c r="H255" s="46"/>
      <c r="I255" s="47">
        <f t="shared" si="83"/>
        <v>0</v>
      </c>
      <c r="J255" s="48"/>
      <c r="K255" s="54">
        <f t="shared" si="84"/>
        <v>0</v>
      </c>
      <c r="L255" s="55"/>
      <c r="M255" s="49">
        <f t="shared" si="85"/>
        <v>0</v>
      </c>
      <c r="N255" s="50">
        <f t="shared" si="86"/>
        <v>0</v>
      </c>
      <c r="O255" s="56">
        <f t="shared" si="87"/>
        <v>0</v>
      </c>
      <c r="P255" s="51">
        <f t="shared" si="88"/>
        <v>0</v>
      </c>
      <c r="Q255" s="52">
        <f t="shared" si="89"/>
        <v>0</v>
      </c>
    </row>
    <row r="256" spans="1:17" ht="15" customHeight="1" x14ac:dyDescent="0.3">
      <c r="A256" s="41"/>
      <c r="B256" s="87" t="s">
        <v>42</v>
      </c>
      <c r="C256" s="96"/>
      <c r="D256" s="57" t="s">
        <v>44</v>
      </c>
      <c r="E256" s="60">
        <v>4</v>
      </c>
      <c r="F256" s="58">
        <f>$V$4</f>
        <v>17.585590909090907</v>
      </c>
      <c r="G256" s="58">
        <f t="shared" si="93"/>
        <v>70.342363636363629</v>
      </c>
      <c r="H256" s="46"/>
      <c r="I256" s="47">
        <f t="shared" si="83"/>
        <v>0</v>
      </c>
      <c r="J256" s="48"/>
      <c r="K256" s="54">
        <f t="shared" si="84"/>
        <v>0</v>
      </c>
      <c r="L256" s="55"/>
      <c r="M256" s="49">
        <f t="shared" si="85"/>
        <v>0</v>
      </c>
      <c r="N256" s="50">
        <f t="shared" si="86"/>
        <v>0</v>
      </c>
      <c r="O256" s="56">
        <f t="shared" si="87"/>
        <v>0</v>
      </c>
      <c r="P256" s="51">
        <f t="shared" si="88"/>
        <v>0</v>
      </c>
      <c r="Q256" s="52">
        <f t="shared" si="89"/>
        <v>0</v>
      </c>
    </row>
    <row r="257" spans="1:17" ht="15" customHeight="1" x14ac:dyDescent="0.3">
      <c r="A257" s="41"/>
      <c r="B257" s="87" t="s">
        <v>43</v>
      </c>
      <c r="C257" s="96"/>
      <c r="D257" s="57" t="s">
        <v>44</v>
      </c>
      <c r="E257" s="60">
        <v>2</v>
      </c>
      <c r="F257" s="58">
        <f>$V$5</f>
        <v>46.666666666666664</v>
      </c>
      <c r="G257" s="58">
        <f t="shared" si="93"/>
        <v>93.333333333333329</v>
      </c>
      <c r="H257" s="46"/>
      <c r="I257" s="47">
        <f t="shared" si="83"/>
        <v>0</v>
      </c>
      <c r="J257" s="48"/>
      <c r="K257" s="54">
        <f t="shared" si="84"/>
        <v>0</v>
      </c>
      <c r="L257" s="55"/>
      <c r="M257" s="49">
        <f t="shared" si="85"/>
        <v>0</v>
      </c>
      <c r="N257" s="50">
        <f t="shared" si="86"/>
        <v>0</v>
      </c>
      <c r="O257" s="56">
        <f t="shared" si="87"/>
        <v>0</v>
      </c>
      <c r="P257" s="51">
        <f t="shared" si="88"/>
        <v>0</v>
      </c>
      <c r="Q257" s="52">
        <f t="shared" si="89"/>
        <v>0</v>
      </c>
    </row>
    <row r="258" spans="1:17" ht="15" customHeight="1" x14ac:dyDescent="0.3">
      <c r="A258" s="41"/>
      <c r="B258" s="87"/>
      <c r="C258" s="96"/>
      <c r="D258" s="57"/>
      <c r="E258" s="60"/>
      <c r="F258" s="58"/>
      <c r="G258" s="58"/>
      <c r="H258" s="46"/>
      <c r="I258" s="47">
        <f t="shared" si="83"/>
        <v>0</v>
      </c>
      <c r="J258" s="59"/>
      <c r="K258" s="54">
        <f t="shared" si="84"/>
        <v>0</v>
      </c>
      <c r="L258" s="55"/>
      <c r="M258" s="49">
        <f t="shared" si="85"/>
        <v>0</v>
      </c>
      <c r="N258" s="50">
        <f t="shared" si="86"/>
        <v>0</v>
      </c>
      <c r="O258" s="56">
        <f t="shared" si="87"/>
        <v>0</v>
      </c>
      <c r="P258" s="51">
        <f t="shared" si="88"/>
        <v>0</v>
      </c>
      <c r="Q258" s="52">
        <f t="shared" si="89"/>
        <v>0</v>
      </c>
    </row>
    <row r="259" spans="1:17" ht="15" customHeight="1" x14ac:dyDescent="0.3">
      <c r="A259" s="41"/>
      <c r="B259" s="95" t="s">
        <v>90</v>
      </c>
      <c r="C259" s="88"/>
      <c r="D259" s="42"/>
      <c r="E259" s="61"/>
      <c r="F259" s="44"/>
      <c r="G259" s="45"/>
      <c r="H259" s="46"/>
      <c r="I259" s="47">
        <f t="shared" si="83"/>
        <v>0</v>
      </c>
      <c r="J259" s="59"/>
      <c r="K259" s="54">
        <f t="shared" si="84"/>
        <v>0</v>
      </c>
      <c r="L259" s="55"/>
      <c r="M259" s="49">
        <f t="shared" si="85"/>
        <v>0</v>
      </c>
      <c r="N259" s="50">
        <f t="shared" si="86"/>
        <v>0</v>
      </c>
      <c r="O259" s="56">
        <f t="shared" si="87"/>
        <v>0</v>
      </c>
      <c r="P259" s="51">
        <f t="shared" si="88"/>
        <v>0</v>
      </c>
      <c r="Q259" s="52">
        <f t="shared" si="89"/>
        <v>0</v>
      </c>
    </row>
    <row r="260" spans="1:17" ht="15" customHeight="1" x14ac:dyDescent="0.3">
      <c r="A260" s="41"/>
      <c r="B260" s="87" t="s">
        <v>36</v>
      </c>
      <c r="C260" s="88"/>
      <c r="D260" s="57" t="s">
        <v>32</v>
      </c>
      <c r="E260" s="60">
        <v>1</v>
      </c>
      <c r="F260" s="58">
        <f>$V$2</f>
        <v>79.106166666666667</v>
      </c>
      <c r="G260" s="58">
        <f t="shared" ref="G260:G263" si="94">E260*F260</f>
        <v>79.106166666666667</v>
      </c>
      <c r="H260" s="46"/>
      <c r="I260" s="47">
        <f t="shared" si="83"/>
        <v>0</v>
      </c>
      <c r="J260" s="48"/>
      <c r="K260" s="54">
        <f t="shared" si="84"/>
        <v>0</v>
      </c>
      <c r="L260" s="55"/>
      <c r="M260" s="49">
        <f t="shared" si="85"/>
        <v>0</v>
      </c>
      <c r="N260" s="50">
        <f t="shared" si="86"/>
        <v>0</v>
      </c>
      <c r="O260" s="56">
        <f t="shared" si="87"/>
        <v>0</v>
      </c>
      <c r="P260" s="51">
        <f t="shared" si="88"/>
        <v>0</v>
      </c>
      <c r="Q260" s="52">
        <f t="shared" si="89"/>
        <v>0</v>
      </c>
    </row>
    <row r="261" spans="1:17" ht="15" customHeight="1" x14ac:dyDescent="0.3">
      <c r="A261" s="41"/>
      <c r="B261" s="87" t="s">
        <v>37</v>
      </c>
      <c r="C261" s="88"/>
      <c r="D261" s="57" t="s">
        <v>32</v>
      </c>
      <c r="E261" s="60">
        <v>1</v>
      </c>
      <c r="F261" s="58">
        <f>$V$3</f>
        <v>1073.2352941176471</v>
      </c>
      <c r="G261" s="58">
        <f t="shared" si="94"/>
        <v>1073.2352941176471</v>
      </c>
      <c r="H261" s="46"/>
      <c r="I261" s="47">
        <f t="shared" si="83"/>
        <v>0</v>
      </c>
      <c r="J261" s="48"/>
      <c r="K261" s="54">
        <f t="shared" si="84"/>
        <v>0</v>
      </c>
      <c r="L261" s="55"/>
      <c r="M261" s="49">
        <f t="shared" si="85"/>
        <v>0</v>
      </c>
      <c r="N261" s="50">
        <f t="shared" si="86"/>
        <v>0</v>
      </c>
      <c r="O261" s="56">
        <f t="shared" si="87"/>
        <v>0</v>
      </c>
      <c r="P261" s="51">
        <f t="shared" si="88"/>
        <v>0</v>
      </c>
      <c r="Q261" s="52">
        <f t="shared" si="89"/>
        <v>0</v>
      </c>
    </row>
    <row r="262" spans="1:17" ht="15" customHeight="1" x14ac:dyDescent="0.3">
      <c r="A262" s="41"/>
      <c r="B262" s="87" t="s">
        <v>42</v>
      </c>
      <c r="C262" s="96"/>
      <c r="D262" s="57" t="s">
        <v>44</v>
      </c>
      <c r="E262" s="60">
        <v>4</v>
      </c>
      <c r="F262" s="58">
        <f>$V$4</f>
        <v>17.585590909090907</v>
      </c>
      <c r="G262" s="58">
        <f t="shared" si="94"/>
        <v>70.342363636363629</v>
      </c>
      <c r="H262" s="46"/>
      <c r="I262" s="47">
        <f t="shared" si="83"/>
        <v>0</v>
      </c>
      <c r="J262" s="48"/>
      <c r="K262" s="54">
        <f t="shared" si="84"/>
        <v>0</v>
      </c>
      <c r="L262" s="55"/>
      <c r="M262" s="49">
        <f t="shared" si="85"/>
        <v>0</v>
      </c>
      <c r="N262" s="50">
        <f t="shared" si="86"/>
        <v>0</v>
      </c>
      <c r="O262" s="56">
        <f t="shared" si="87"/>
        <v>0</v>
      </c>
      <c r="P262" s="51">
        <f t="shared" si="88"/>
        <v>0</v>
      </c>
      <c r="Q262" s="52">
        <f t="shared" si="89"/>
        <v>0</v>
      </c>
    </row>
    <row r="263" spans="1:17" ht="15" customHeight="1" x14ac:dyDescent="0.3">
      <c r="A263" s="41"/>
      <c r="B263" s="87" t="s">
        <v>43</v>
      </c>
      <c r="C263" s="96"/>
      <c r="D263" s="57" t="s">
        <v>44</v>
      </c>
      <c r="E263" s="60">
        <v>2</v>
      </c>
      <c r="F263" s="58">
        <f>$V$5</f>
        <v>46.666666666666664</v>
      </c>
      <c r="G263" s="58">
        <f t="shared" si="94"/>
        <v>93.333333333333329</v>
      </c>
      <c r="H263" s="46"/>
      <c r="I263" s="47">
        <f t="shared" si="83"/>
        <v>0</v>
      </c>
      <c r="J263" s="48"/>
      <c r="K263" s="54">
        <f t="shared" si="84"/>
        <v>0</v>
      </c>
      <c r="L263" s="55"/>
      <c r="M263" s="49">
        <f t="shared" si="85"/>
        <v>0</v>
      </c>
      <c r="N263" s="50">
        <f t="shared" si="86"/>
        <v>0</v>
      </c>
      <c r="O263" s="56">
        <f t="shared" si="87"/>
        <v>0</v>
      </c>
      <c r="P263" s="51">
        <f t="shared" si="88"/>
        <v>0</v>
      </c>
      <c r="Q263" s="52">
        <f t="shared" si="89"/>
        <v>0</v>
      </c>
    </row>
    <row r="264" spans="1:17" ht="15" customHeight="1" x14ac:dyDescent="0.3">
      <c r="A264" s="41"/>
      <c r="B264" s="87"/>
      <c r="C264" s="88"/>
      <c r="D264" s="57"/>
      <c r="E264" s="60"/>
      <c r="F264" s="58"/>
      <c r="G264" s="58"/>
      <c r="H264" s="46"/>
      <c r="I264" s="47">
        <f t="shared" si="83"/>
        <v>0</v>
      </c>
      <c r="J264" s="59"/>
      <c r="K264" s="54">
        <f t="shared" si="84"/>
        <v>0</v>
      </c>
      <c r="L264" s="55"/>
      <c r="M264" s="49">
        <f t="shared" si="85"/>
        <v>0</v>
      </c>
      <c r="N264" s="50">
        <f t="shared" si="86"/>
        <v>0</v>
      </c>
      <c r="O264" s="56">
        <f t="shared" si="87"/>
        <v>0</v>
      </c>
      <c r="P264" s="51">
        <f t="shared" si="88"/>
        <v>0</v>
      </c>
      <c r="Q264" s="52">
        <f t="shared" si="89"/>
        <v>0</v>
      </c>
    </row>
    <row r="265" spans="1:17" ht="15" customHeight="1" x14ac:dyDescent="0.3">
      <c r="A265" s="41"/>
      <c r="B265" s="95" t="s">
        <v>91</v>
      </c>
      <c r="C265" s="88"/>
      <c r="D265" s="42"/>
      <c r="E265" s="61"/>
      <c r="F265" s="44"/>
      <c r="G265" s="45"/>
      <c r="H265" s="46"/>
      <c r="I265" s="47">
        <f t="shared" si="83"/>
        <v>0</v>
      </c>
      <c r="J265" s="59"/>
      <c r="K265" s="54">
        <f t="shared" si="84"/>
        <v>0</v>
      </c>
      <c r="L265" s="55"/>
      <c r="M265" s="49">
        <f t="shared" si="85"/>
        <v>0</v>
      </c>
      <c r="N265" s="50">
        <f t="shared" si="86"/>
        <v>0</v>
      </c>
      <c r="O265" s="56">
        <f t="shared" si="87"/>
        <v>0</v>
      </c>
      <c r="P265" s="51">
        <f t="shared" si="88"/>
        <v>0</v>
      </c>
      <c r="Q265" s="52">
        <f t="shared" si="89"/>
        <v>0</v>
      </c>
    </row>
    <row r="266" spans="1:17" ht="15" customHeight="1" x14ac:dyDescent="0.3">
      <c r="A266" s="41"/>
      <c r="B266" s="87" t="s">
        <v>36</v>
      </c>
      <c r="C266" s="88"/>
      <c r="D266" s="57" t="s">
        <v>32</v>
      </c>
      <c r="E266" s="60">
        <v>1</v>
      </c>
      <c r="F266" s="58">
        <f>$V$2</f>
        <v>79.106166666666667</v>
      </c>
      <c r="G266" s="58">
        <f t="shared" ref="G266:G269" si="95">E266*F266</f>
        <v>79.106166666666667</v>
      </c>
      <c r="H266" s="46"/>
      <c r="I266" s="47">
        <f t="shared" si="83"/>
        <v>0</v>
      </c>
      <c r="J266" s="48"/>
      <c r="K266" s="54">
        <f t="shared" si="84"/>
        <v>0</v>
      </c>
      <c r="L266" s="55"/>
      <c r="M266" s="49">
        <f t="shared" si="85"/>
        <v>0</v>
      </c>
      <c r="N266" s="50">
        <f t="shared" si="86"/>
        <v>0</v>
      </c>
      <c r="O266" s="56">
        <f t="shared" si="87"/>
        <v>0</v>
      </c>
      <c r="P266" s="51">
        <f t="shared" si="88"/>
        <v>0</v>
      </c>
      <c r="Q266" s="52">
        <f t="shared" si="89"/>
        <v>0</v>
      </c>
    </row>
    <row r="267" spans="1:17" ht="15" customHeight="1" x14ac:dyDescent="0.3">
      <c r="A267" s="41"/>
      <c r="B267" s="87" t="s">
        <v>37</v>
      </c>
      <c r="C267" s="88"/>
      <c r="D267" s="57" t="s">
        <v>32</v>
      </c>
      <c r="E267" s="60">
        <v>1</v>
      </c>
      <c r="F267" s="58">
        <f>$V$3</f>
        <v>1073.2352941176471</v>
      </c>
      <c r="G267" s="58">
        <f t="shared" si="95"/>
        <v>1073.2352941176471</v>
      </c>
      <c r="H267" s="46"/>
      <c r="I267" s="47">
        <f t="shared" si="83"/>
        <v>0</v>
      </c>
      <c r="J267" s="48"/>
      <c r="K267" s="54">
        <f t="shared" si="84"/>
        <v>0</v>
      </c>
      <c r="L267" s="55"/>
      <c r="M267" s="49">
        <f t="shared" si="85"/>
        <v>0</v>
      </c>
      <c r="N267" s="50">
        <f t="shared" si="86"/>
        <v>0</v>
      </c>
      <c r="O267" s="56">
        <f t="shared" si="87"/>
        <v>0</v>
      </c>
      <c r="P267" s="51">
        <f t="shared" si="88"/>
        <v>0</v>
      </c>
      <c r="Q267" s="52">
        <f t="shared" si="89"/>
        <v>0</v>
      </c>
    </row>
    <row r="268" spans="1:17" ht="15" customHeight="1" x14ac:dyDescent="0.3">
      <c r="A268" s="41"/>
      <c r="B268" s="87" t="s">
        <v>42</v>
      </c>
      <c r="C268" s="96"/>
      <c r="D268" s="57" t="s">
        <v>44</v>
      </c>
      <c r="E268" s="60">
        <v>4</v>
      </c>
      <c r="F268" s="58">
        <f>$V$4</f>
        <v>17.585590909090907</v>
      </c>
      <c r="G268" s="58">
        <f t="shared" si="95"/>
        <v>70.342363636363629</v>
      </c>
      <c r="H268" s="46"/>
      <c r="I268" s="47">
        <f t="shared" si="83"/>
        <v>0</v>
      </c>
      <c r="J268" s="48"/>
      <c r="K268" s="54">
        <f t="shared" si="84"/>
        <v>0</v>
      </c>
      <c r="L268" s="55"/>
      <c r="M268" s="49">
        <f t="shared" si="85"/>
        <v>0</v>
      </c>
      <c r="N268" s="50">
        <f t="shared" si="86"/>
        <v>0</v>
      </c>
      <c r="O268" s="56">
        <f t="shared" si="87"/>
        <v>0</v>
      </c>
      <c r="P268" s="51">
        <f t="shared" si="88"/>
        <v>0</v>
      </c>
      <c r="Q268" s="52">
        <f t="shared" si="89"/>
        <v>0</v>
      </c>
    </row>
    <row r="269" spans="1:17" ht="15" customHeight="1" x14ac:dyDescent="0.3">
      <c r="A269" s="41"/>
      <c r="B269" s="87" t="s">
        <v>43</v>
      </c>
      <c r="C269" s="96"/>
      <c r="D269" s="57" t="s">
        <v>44</v>
      </c>
      <c r="E269" s="60">
        <v>1</v>
      </c>
      <c r="F269" s="58">
        <f>$V$5</f>
        <v>46.666666666666664</v>
      </c>
      <c r="G269" s="58">
        <f t="shared" si="95"/>
        <v>46.666666666666664</v>
      </c>
      <c r="H269" s="46"/>
      <c r="I269" s="47">
        <f t="shared" si="83"/>
        <v>0</v>
      </c>
      <c r="J269" s="48"/>
      <c r="K269" s="54">
        <f t="shared" si="84"/>
        <v>0</v>
      </c>
      <c r="L269" s="55"/>
      <c r="M269" s="49">
        <f t="shared" si="85"/>
        <v>0</v>
      </c>
      <c r="N269" s="50">
        <f t="shared" si="86"/>
        <v>0</v>
      </c>
      <c r="O269" s="56">
        <f t="shared" si="87"/>
        <v>0</v>
      </c>
      <c r="P269" s="51">
        <f t="shared" si="88"/>
        <v>0</v>
      </c>
      <c r="Q269" s="52">
        <f t="shared" si="89"/>
        <v>0</v>
      </c>
    </row>
    <row r="270" spans="1:17" ht="15" customHeight="1" x14ac:dyDescent="0.3">
      <c r="A270" s="148"/>
      <c r="B270" s="149"/>
      <c r="C270" s="150"/>
      <c r="D270" s="151"/>
      <c r="E270" s="152"/>
      <c r="F270" s="153"/>
      <c r="G270" s="153"/>
      <c r="H270" s="154"/>
      <c r="I270" s="155">
        <f t="shared" si="83"/>
        <v>0</v>
      </c>
      <c r="J270" s="156"/>
      <c r="K270" s="157">
        <f t="shared" si="84"/>
        <v>0</v>
      </c>
      <c r="L270" s="158"/>
      <c r="M270" s="159">
        <f t="shared" si="85"/>
        <v>0</v>
      </c>
      <c r="N270" s="160">
        <f t="shared" si="86"/>
        <v>0</v>
      </c>
      <c r="O270" s="161">
        <f t="shared" si="87"/>
        <v>0</v>
      </c>
      <c r="P270" s="162">
        <f t="shared" si="88"/>
        <v>0</v>
      </c>
      <c r="Q270" s="163">
        <f t="shared" si="89"/>
        <v>0</v>
      </c>
    </row>
    <row r="271" spans="1:17" ht="15" customHeight="1" x14ac:dyDescent="0.3">
      <c r="A271" s="41"/>
      <c r="B271" s="87"/>
      <c r="C271" s="88"/>
      <c r="D271" s="57"/>
      <c r="E271" s="60"/>
      <c r="F271" s="58"/>
      <c r="G271" s="58"/>
      <c r="H271" s="46"/>
      <c r="I271" s="47">
        <f t="shared" ref="I271:I289" si="96">J271*E271</f>
        <v>0</v>
      </c>
      <c r="J271" s="59"/>
      <c r="K271" s="54">
        <f t="shared" ref="K271:K289" si="97">L271*E271</f>
        <v>0</v>
      </c>
      <c r="L271" s="55"/>
      <c r="M271" s="49">
        <f t="shared" ref="M271:M289" si="98">N271*E271</f>
        <v>0</v>
      </c>
      <c r="N271" s="50">
        <f t="shared" ref="N271:N289" si="99">J271+L271</f>
        <v>0</v>
      </c>
      <c r="O271" s="56">
        <f t="shared" ref="O271:O289" si="100">J271*G271</f>
        <v>0</v>
      </c>
      <c r="P271" s="51">
        <f t="shared" ref="P271:P289" si="101">L271*G271</f>
        <v>0</v>
      </c>
      <c r="Q271" s="52">
        <f t="shared" ref="Q271:Q289" si="102">O271+P271</f>
        <v>0</v>
      </c>
    </row>
    <row r="272" spans="1:17" ht="15" customHeight="1" x14ac:dyDescent="0.3">
      <c r="A272" s="41"/>
      <c r="B272" s="95" t="s">
        <v>92</v>
      </c>
      <c r="C272" s="88"/>
      <c r="D272" s="42"/>
      <c r="E272" s="61"/>
      <c r="F272" s="44"/>
      <c r="G272" s="45"/>
      <c r="H272" s="46"/>
      <c r="I272" s="47">
        <f t="shared" si="96"/>
        <v>0</v>
      </c>
      <c r="J272" s="59"/>
      <c r="K272" s="54">
        <f t="shared" si="97"/>
        <v>0</v>
      </c>
      <c r="L272" s="55"/>
      <c r="M272" s="49">
        <f t="shared" si="98"/>
        <v>0</v>
      </c>
      <c r="N272" s="50">
        <f t="shared" si="99"/>
        <v>0</v>
      </c>
      <c r="O272" s="56">
        <f t="shared" si="100"/>
        <v>0</v>
      </c>
      <c r="P272" s="51">
        <f t="shared" si="101"/>
        <v>0</v>
      </c>
      <c r="Q272" s="52">
        <f t="shared" si="102"/>
        <v>0</v>
      </c>
    </row>
    <row r="273" spans="1:17" ht="15" customHeight="1" x14ac:dyDescent="0.3">
      <c r="A273" s="41"/>
      <c r="B273" s="87" t="s">
        <v>36</v>
      </c>
      <c r="C273" s="88"/>
      <c r="D273" s="57" t="s">
        <v>32</v>
      </c>
      <c r="E273" s="60">
        <v>1</v>
      </c>
      <c r="F273" s="58">
        <f>$V$2</f>
        <v>79.106166666666667</v>
      </c>
      <c r="G273" s="58">
        <f t="shared" ref="G273:G276" si="103">E273*F273</f>
        <v>79.106166666666667</v>
      </c>
      <c r="H273" s="46"/>
      <c r="I273" s="47">
        <f t="shared" si="96"/>
        <v>0</v>
      </c>
      <c r="J273" s="48"/>
      <c r="K273" s="54">
        <f t="shared" si="97"/>
        <v>0</v>
      </c>
      <c r="L273" s="55"/>
      <c r="M273" s="49">
        <f t="shared" si="98"/>
        <v>0</v>
      </c>
      <c r="N273" s="50">
        <f t="shared" si="99"/>
        <v>0</v>
      </c>
      <c r="O273" s="56">
        <f t="shared" si="100"/>
        <v>0</v>
      </c>
      <c r="P273" s="51">
        <f t="shared" si="101"/>
        <v>0</v>
      </c>
      <c r="Q273" s="52">
        <f t="shared" si="102"/>
        <v>0</v>
      </c>
    </row>
    <row r="274" spans="1:17" ht="15" customHeight="1" x14ac:dyDescent="0.3">
      <c r="A274" s="41"/>
      <c r="B274" s="87" t="s">
        <v>37</v>
      </c>
      <c r="C274" s="88"/>
      <c r="D274" s="57" t="s">
        <v>32</v>
      </c>
      <c r="E274" s="60">
        <v>1</v>
      </c>
      <c r="F274" s="58">
        <f>$V$3</f>
        <v>1073.2352941176471</v>
      </c>
      <c r="G274" s="58">
        <f t="shared" si="103"/>
        <v>1073.2352941176471</v>
      </c>
      <c r="H274" s="46"/>
      <c r="I274" s="47">
        <f t="shared" si="96"/>
        <v>0</v>
      </c>
      <c r="J274" s="48"/>
      <c r="K274" s="54">
        <f t="shared" si="97"/>
        <v>0</v>
      </c>
      <c r="L274" s="55"/>
      <c r="M274" s="49">
        <f t="shared" si="98"/>
        <v>0</v>
      </c>
      <c r="N274" s="50">
        <f t="shared" si="99"/>
        <v>0</v>
      </c>
      <c r="O274" s="56">
        <f t="shared" si="100"/>
        <v>0</v>
      </c>
      <c r="P274" s="51">
        <f t="shared" si="101"/>
        <v>0</v>
      </c>
      <c r="Q274" s="52">
        <f t="shared" si="102"/>
        <v>0</v>
      </c>
    </row>
    <row r="275" spans="1:17" ht="15" customHeight="1" x14ac:dyDescent="0.3">
      <c r="A275" s="41"/>
      <c r="B275" s="87" t="s">
        <v>42</v>
      </c>
      <c r="C275" s="96"/>
      <c r="D275" s="57" t="s">
        <v>44</v>
      </c>
      <c r="E275" s="60">
        <v>4</v>
      </c>
      <c r="F275" s="58">
        <f>$V$4</f>
        <v>17.585590909090907</v>
      </c>
      <c r="G275" s="58">
        <f t="shared" si="103"/>
        <v>70.342363636363629</v>
      </c>
      <c r="H275" s="46"/>
      <c r="I275" s="47">
        <f t="shared" si="96"/>
        <v>0</v>
      </c>
      <c r="J275" s="48"/>
      <c r="K275" s="54">
        <f t="shared" si="97"/>
        <v>0</v>
      </c>
      <c r="L275" s="55"/>
      <c r="M275" s="49">
        <f t="shared" si="98"/>
        <v>0</v>
      </c>
      <c r="N275" s="50">
        <f t="shared" si="99"/>
        <v>0</v>
      </c>
      <c r="O275" s="56">
        <f t="shared" si="100"/>
        <v>0</v>
      </c>
      <c r="P275" s="51">
        <f t="shared" si="101"/>
        <v>0</v>
      </c>
      <c r="Q275" s="52">
        <f t="shared" si="102"/>
        <v>0</v>
      </c>
    </row>
    <row r="276" spans="1:17" ht="15" customHeight="1" x14ac:dyDescent="0.3">
      <c r="A276" s="41"/>
      <c r="B276" s="87" t="s">
        <v>43</v>
      </c>
      <c r="C276" s="96"/>
      <c r="D276" s="57" t="s">
        <v>44</v>
      </c>
      <c r="E276" s="60">
        <v>2</v>
      </c>
      <c r="F276" s="58">
        <f>$V$5</f>
        <v>46.666666666666664</v>
      </c>
      <c r="G276" s="58">
        <f t="shared" si="103"/>
        <v>93.333333333333329</v>
      </c>
      <c r="H276" s="46"/>
      <c r="I276" s="47">
        <f t="shared" si="96"/>
        <v>0</v>
      </c>
      <c r="J276" s="48"/>
      <c r="K276" s="54">
        <f t="shared" si="97"/>
        <v>0</v>
      </c>
      <c r="L276" s="55"/>
      <c r="M276" s="49">
        <f t="shared" si="98"/>
        <v>0</v>
      </c>
      <c r="N276" s="50">
        <f t="shared" si="99"/>
        <v>0</v>
      </c>
      <c r="O276" s="56">
        <f t="shared" si="100"/>
        <v>0</v>
      </c>
      <c r="P276" s="51">
        <f t="shared" si="101"/>
        <v>0</v>
      </c>
      <c r="Q276" s="52">
        <f t="shared" si="102"/>
        <v>0</v>
      </c>
    </row>
    <row r="277" spans="1:17" ht="15" customHeight="1" x14ac:dyDescent="0.3">
      <c r="A277" s="41"/>
      <c r="B277" s="87"/>
      <c r="C277" s="96"/>
      <c r="D277" s="57"/>
      <c r="E277" s="60"/>
      <c r="F277" s="58"/>
      <c r="G277" s="58"/>
      <c r="H277" s="46"/>
      <c r="I277" s="47">
        <f t="shared" si="96"/>
        <v>0</v>
      </c>
      <c r="J277" s="59"/>
      <c r="K277" s="54">
        <f t="shared" si="97"/>
        <v>0</v>
      </c>
      <c r="L277" s="55"/>
      <c r="M277" s="49">
        <f t="shared" si="98"/>
        <v>0</v>
      </c>
      <c r="N277" s="50">
        <f t="shared" si="99"/>
        <v>0</v>
      </c>
      <c r="O277" s="56">
        <f t="shared" si="100"/>
        <v>0</v>
      </c>
      <c r="P277" s="51">
        <f t="shared" si="101"/>
        <v>0</v>
      </c>
      <c r="Q277" s="52">
        <f t="shared" si="102"/>
        <v>0</v>
      </c>
    </row>
    <row r="278" spans="1:17" ht="15" customHeight="1" x14ac:dyDescent="0.3">
      <c r="A278" s="41"/>
      <c r="B278" s="95" t="s">
        <v>93</v>
      </c>
      <c r="C278" s="88"/>
      <c r="D278" s="42"/>
      <c r="E278" s="61"/>
      <c r="F278" s="44"/>
      <c r="G278" s="45"/>
      <c r="H278" s="46"/>
      <c r="I278" s="47">
        <f t="shared" si="96"/>
        <v>0</v>
      </c>
      <c r="J278" s="59"/>
      <c r="K278" s="54">
        <f t="shared" si="97"/>
        <v>0</v>
      </c>
      <c r="L278" s="55"/>
      <c r="M278" s="49">
        <f t="shared" si="98"/>
        <v>0</v>
      </c>
      <c r="N278" s="50">
        <f t="shared" si="99"/>
        <v>0</v>
      </c>
      <c r="O278" s="56">
        <f t="shared" si="100"/>
        <v>0</v>
      </c>
      <c r="P278" s="51">
        <f t="shared" si="101"/>
        <v>0</v>
      </c>
      <c r="Q278" s="52">
        <f t="shared" si="102"/>
        <v>0</v>
      </c>
    </row>
    <row r="279" spans="1:17" ht="15" customHeight="1" x14ac:dyDescent="0.3">
      <c r="A279" s="41"/>
      <c r="B279" s="87" t="s">
        <v>36</v>
      </c>
      <c r="C279" s="88"/>
      <c r="D279" s="57" t="s">
        <v>32</v>
      </c>
      <c r="E279" s="60">
        <v>1</v>
      </c>
      <c r="F279" s="58">
        <f>$V$2</f>
        <v>79.106166666666667</v>
      </c>
      <c r="G279" s="58">
        <f t="shared" ref="G279:G282" si="104">E279*F279</f>
        <v>79.106166666666667</v>
      </c>
      <c r="H279" s="46"/>
      <c r="I279" s="47">
        <f t="shared" si="96"/>
        <v>0</v>
      </c>
      <c r="J279" s="48"/>
      <c r="K279" s="54">
        <f t="shared" si="97"/>
        <v>0</v>
      </c>
      <c r="L279" s="55"/>
      <c r="M279" s="49">
        <f t="shared" si="98"/>
        <v>0</v>
      </c>
      <c r="N279" s="50">
        <f t="shared" si="99"/>
        <v>0</v>
      </c>
      <c r="O279" s="56">
        <f t="shared" si="100"/>
        <v>0</v>
      </c>
      <c r="P279" s="51">
        <f t="shared" si="101"/>
        <v>0</v>
      </c>
      <c r="Q279" s="52">
        <f t="shared" si="102"/>
        <v>0</v>
      </c>
    </row>
    <row r="280" spans="1:17" ht="15" customHeight="1" x14ac:dyDescent="0.3">
      <c r="A280" s="41"/>
      <c r="B280" s="87" t="s">
        <v>37</v>
      </c>
      <c r="C280" s="88"/>
      <c r="D280" s="57" t="s">
        <v>32</v>
      </c>
      <c r="E280" s="60">
        <v>1</v>
      </c>
      <c r="F280" s="58">
        <f>$V$3</f>
        <v>1073.2352941176471</v>
      </c>
      <c r="G280" s="58">
        <f t="shared" si="104"/>
        <v>1073.2352941176471</v>
      </c>
      <c r="H280" s="46"/>
      <c r="I280" s="47">
        <f t="shared" si="96"/>
        <v>0</v>
      </c>
      <c r="J280" s="48"/>
      <c r="K280" s="54">
        <f t="shared" si="97"/>
        <v>0</v>
      </c>
      <c r="L280" s="55"/>
      <c r="M280" s="49">
        <f t="shared" si="98"/>
        <v>0</v>
      </c>
      <c r="N280" s="50">
        <f t="shared" si="99"/>
        <v>0</v>
      </c>
      <c r="O280" s="56">
        <f t="shared" si="100"/>
        <v>0</v>
      </c>
      <c r="P280" s="51">
        <f t="shared" si="101"/>
        <v>0</v>
      </c>
      <c r="Q280" s="52">
        <f t="shared" si="102"/>
        <v>0</v>
      </c>
    </row>
    <row r="281" spans="1:17" ht="15" customHeight="1" x14ac:dyDescent="0.3">
      <c r="A281" s="41"/>
      <c r="B281" s="87" t="s">
        <v>42</v>
      </c>
      <c r="C281" s="96"/>
      <c r="D281" s="57" t="s">
        <v>44</v>
      </c>
      <c r="E281" s="60">
        <v>4</v>
      </c>
      <c r="F281" s="58">
        <f>$V$4</f>
        <v>17.585590909090907</v>
      </c>
      <c r="G281" s="58">
        <f t="shared" si="104"/>
        <v>70.342363636363629</v>
      </c>
      <c r="H281" s="46"/>
      <c r="I281" s="47">
        <f t="shared" si="96"/>
        <v>0</v>
      </c>
      <c r="J281" s="48"/>
      <c r="K281" s="54">
        <f t="shared" si="97"/>
        <v>0</v>
      </c>
      <c r="L281" s="55"/>
      <c r="M281" s="49">
        <f t="shared" si="98"/>
        <v>0</v>
      </c>
      <c r="N281" s="50">
        <f t="shared" si="99"/>
        <v>0</v>
      </c>
      <c r="O281" s="56">
        <f t="shared" si="100"/>
        <v>0</v>
      </c>
      <c r="P281" s="51">
        <f t="shared" si="101"/>
        <v>0</v>
      </c>
      <c r="Q281" s="52">
        <f t="shared" si="102"/>
        <v>0</v>
      </c>
    </row>
    <row r="282" spans="1:17" ht="15" customHeight="1" x14ac:dyDescent="0.3">
      <c r="A282" s="41"/>
      <c r="B282" s="87" t="s">
        <v>43</v>
      </c>
      <c r="C282" s="96"/>
      <c r="D282" s="57" t="s">
        <v>44</v>
      </c>
      <c r="E282" s="60">
        <v>2</v>
      </c>
      <c r="F282" s="58">
        <f>$V$5</f>
        <v>46.666666666666664</v>
      </c>
      <c r="G282" s="58">
        <f t="shared" si="104"/>
        <v>93.333333333333329</v>
      </c>
      <c r="H282" s="46"/>
      <c r="I282" s="47">
        <f t="shared" si="96"/>
        <v>0</v>
      </c>
      <c r="J282" s="48"/>
      <c r="K282" s="54">
        <f t="shared" si="97"/>
        <v>0</v>
      </c>
      <c r="L282" s="55"/>
      <c r="M282" s="49">
        <f t="shared" si="98"/>
        <v>0</v>
      </c>
      <c r="N282" s="50">
        <f t="shared" si="99"/>
        <v>0</v>
      </c>
      <c r="O282" s="56">
        <f t="shared" si="100"/>
        <v>0</v>
      </c>
      <c r="P282" s="51">
        <f t="shared" si="101"/>
        <v>0</v>
      </c>
      <c r="Q282" s="52">
        <f t="shared" si="102"/>
        <v>0</v>
      </c>
    </row>
    <row r="283" spans="1:17" ht="15" customHeight="1" x14ac:dyDescent="0.3">
      <c r="A283" s="41"/>
      <c r="B283" s="87"/>
      <c r="C283" s="88"/>
      <c r="D283" s="57"/>
      <c r="E283" s="60"/>
      <c r="F283" s="58"/>
      <c r="G283" s="58"/>
      <c r="H283" s="46"/>
      <c r="I283" s="47">
        <f t="shared" si="96"/>
        <v>0</v>
      </c>
      <c r="J283" s="59"/>
      <c r="K283" s="54">
        <f t="shared" si="97"/>
        <v>0</v>
      </c>
      <c r="L283" s="55"/>
      <c r="M283" s="49">
        <f t="shared" si="98"/>
        <v>0</v>
      </c>
      <c r="N283" s="50">
        <f t="shared" si="99"/>
        <v>0</v>
      </c>
      <c r="O283" s="56">
        <f t="shared" si="100"/>
        <v>0</v>
      </c>
      <c r="P283" s="51">
        <f t="shared" si="101"/>
        <v>0</v>
      </c>
      <c r="Q283" s="52">
        <f t="shared" si="102"/>
        <v>0</v>
      </c>
    </row>
    <row r="284" spans="1:17" ht="15" customHeight="1" x14ac:dyDescent="0.3">
      <c r="A284" s="41"/>
      <c r="B284" s="95" t="s">
        <v>94</v>
      </c>
      <c r="C284" s="88"/>
      <c r="D284" s="42"/>
      <c r="E284" s="61"/>
      <c r="F284" s="44"/>
      <c r="G284" s="45"/>
      <c r="H284" s="46"/>
      <c r="I284" s="47">
        <f t="shared" si="96"/>
        <v>0</v>
      </c>
      <c r="J284" s="59"/>
      <c r="K284" s="54">
        <f t="shared" si="97"/>
        <v>0</v>
      </c>
      <c r="L284" s="55"/>
      <c r="M284" s="49">
        <f t="shared" si="98"/>
        <v>0</v>
      </c>
      <c r="N284" s="50">
        <f t="shared" si="99"/>
        <v>0</v>
      </c>
      <c r="O284" s="56">
        <f t="shared" si="100"/>
        <v>0</v>
      </c>
      <c r="P284" s="51">
        <f t="shared" si="101"/>
        <v>0</v>
      </c>
      <c r="Q284" s="52">
        <f t="shared" si="102"/>
        <v>0</v>
      </c>
    </row>
    <row r="285" spans="1:17" ht="15" customHeight="1" x14ac:dyDescent="0.3">
      <c r="A285" s="41"/>
      <c r="B285" s="87" t="s">
        <v>36</v>
      </c>
      <c r="C285" s="88"/>
      <c r="D285" s="57" t="s">
        <v>32</v>
      </c>
      <c r="E285" s="60">
        <v>1</v>
      </c>
      <c r="F285" s="58">
        <f>$V$2</f>
        <v>79.106166666666667</v>
      </c>
      <c r="G285" s="58">
        <f t="shared" ref="G285:G288" si="105">E285*F285</f>
        <v>79.106166666666667</v>
      </c>
      <c r="H285" s="46"/>
      <c r="I285" s="47">
        <f t="shared" si="96"/>
        <v>0</v>
      </c>
      <c r="J285" s="48"/>
      <c r="K285" s="54">
        <f t="shared" si="97"/>
        <v>0</v>
      </c>
      <c r="L285" s="55"/>
      <c r="M285" s="49">
        <f t="shared" si="98"/>
        <v>0</v>
      </c>
      <c r="N285" s="50">
        <f t="shared" si="99"/>
        <v>0</v>
      </c>
      <c r="O285" s="56">
        <f t="shared" si="100"/>
        <v>0</v>
      </c>
      <c r="P285" s="51">
        <f t="shared" si="101"/>
        <v>0</v>
      </c>
      <c r="Q285" s="52">
        <f t="shared" si="102"/>
        <v>0</v>
      </c>
    </row>
    <row r="286" spans="1:17" ht="15" customHeight="1" x14ac:dyDescent="0.3">
      <c r="A286" s="41"/>
      <c r="B286" s="87" t="s">
        <v>37</v>
      </c>
      <c r="C286" s="88"/>
      <c r="D286" s="57" t="s">
        <v>32</v>
      </c>
      <c r="E286" s="60">
        <v>1</v>
      </c>
      <c r="F286" s="58">
        <f>$V$3</f>
        <v>1073.2352941176471</v>
      </c>
      <c r="G286" s="58">
        <f t="shared" si="105"/>
        <v>1073.2352941176471</v>
      </c>
      <c r="H286" s="46"/>
      <c r="I286" s="47">
        <f t="shared" si="96"/>
        <v>0</v>
      </c>
      <c r="J286" s="48"/>
      <c r="K286" s="54">
        <f t="shared" si="97"/>
        <v>0</v>
      </c>
      <c r="L286" s="55"/>
      <c r="M286" s="49">
        <f t="shared" si="98"/>
        <v>0</v>
      </c>
      <c r="N286" s="50">
        <f t="shared" si="99"/>
        <v>0</v>
      </c>
      <c r="O286" s="56">
        <f t="shared" si="100"/>
        <v>0</v>
      </c>
      <c r="P286" s="51">
        <f t="shared" si="101"/>
        <v>0</v>
      </c>
      <c r="Q286" s="52">
        <f t="shared" si="102"/>
        <v>0</v>
      </c>
    </row>
    <row r="287" spans="1:17" ht="15" customHeight="1" x14ac:dyDescent="0.3">
      <c r="A287" s="41"/>
      <c r="B287" s="87" t="s">
        <v>42</v>
      </c>
      <c r="C287" s="96"/>
      <c r="D287" s="57" t="s">
        <v>44</v>
      </c>
      <c r="E287" s="60">
        <v>4</v>
      </c>
      <c r="F287" s="58">
        <f>$V$4</f>
        <v>17.585590909090907</v>
      </c>
      <c r="G287" s="58">
        <f t="shared" si="105"/>
        <v>70.342363636363629</v>
      </c>
      <c r="H287" s="46"/>
      <c r="I287" s="47">
        <f t="shared" si="96"/>
        <v>0</v>
      </c>
      <c r="J287" s="48"/>
      <c r="K287" s="54">
        <f t="shared" si="97"/>
        <v>0</v>
      </c>
      <c r="L287" s="55"/>
      <c r="M287" s="49">
        <f t="shared" si="98"/>
        <v>0</v>
      </c>
      <c r="N287" s="50">
        <f t="shared" si="99"/>
        <v>0</v>
      </c>
      <c r="O287" s="56">
        <f t="shared" si="100"/>
        <v>0</v>
      </c>
      <c r="P287" s="51">
        <f t="shared" si="101"/>
        <v>0</v>
      </c>
      <c r="Q287" s="52">
        <f t="shared" si="102"/>
        <v>0</v>
      </c>
    </row>
    <row r="288" spans="1:17" ht="15" customHeight="1" x14ac:dyDescent="0.3">
      <c r="A288" s="41"/>
      <c r="B288" s="87" t="s">
        <v>43</v>
      </c>
      <c r="C288" s="96"/>
      <c r="D288" s="57" t="s">
        <v>44</v>
      </c>
      <c r="E288" s="60">
        <v>1</v>
      </c>
      <c r="F288" s="58">
        <f>$V$5</f>
        <v>46.666666666666664</v>
      </c>
      <c r="G288" s="58">
        <f t="shared" si="105"/>
        <v>46.666666666666664</v>
      </c>
      <c r="H288" s="46"/>
      <c r="I288" s="47">
        <f t="shared" si="96"/>
        <v>0</v>
      </c>
      <c r="J288" s="48"/>
      <c r="K288" s="54">
        <f t="shared" si="97"/>
        <v>0</v>
      </c>
      <c r="L288" s="55"/>
      <c r="M288" s="49">
        <f t="shared" si="98"/>
        <v>0</v>
      </c>
      <c r="N288" s="50">
        <f t="shared" si="99"/>
        <v>0</v>
      </c>
      <c r="O288" s="56">
        <f t="shared" si="100"/>
        <v>0</v>
      </c>
      <c r="P288" s="51">
        <f t="shared" si="101"/>
        <v>0</v>
      </c>
      <c r="Q288" s="52">
        <f t="shared" si="102"/>
        <v>0</v>
      </c>
    </row>
    <row r="289" spans="1:17" ht="15" customHeight="1" x14ac:dyDescent="0.3">
      <c r="A289" s="148"/>
      <c r="B289" s="149"/>
      <c r="C289" s="150"/>
      <c r="D289" s="151"/>
      <c r="E289" s="152"/>
      <c r="F289" s="153"/>
      <c r="G289" s="153"/>
      <c r="H289" s="154"/>
      <c r="I289" s="155">
        <f t="shared" si="96"/>
        <v>0</v>
      </c>
      <c r="J289" s="156"/>
      <c r="K289" s="157">
        <f t="shared" si="97"/>
        <v>0</v>
      </c>
      <c r="L289" s="158"/>
      <c r="M289" s="159">
        <f t="shared" si="98"/>
        <v>0</v>
      </c>
      <c r="N289" s="160">
        <f t="shared" si="99"/>
        <v>0</v>
      </c>
      <c r="O289" s="161">
        <f t="shared" si="100"/>
        <v>0</v>
      </c>
      <c r="P289" s="162">
        <f t="shared" si="101"/>
        <v>0</v>
      </c>
      <c r="Q289" s="163">
        <f t="shared" si="102"/>
        <v>0</v>
      </c>
    </row>
    <row r="290" spans="1:17" ht="15" customHeight="1" x14ac:dyDescent="0.3">
      <c r="A290" s="41"/>
      <c r="B290" s="87"/>
      <c r="C290" s="88"/>
      <c r="D290" s="57"/>
      <c r="E290" s="60"/>
      <c r="F290" s="58"/>
      <c r="G290" s="58"/>
      <c r="H290" s="46"/>
      <c r="I290" s="47">
        <f t="shared" ref="I290:I296" si="106">J290*E290</f>
        <v>0</v>
      </c>
      <c r="J290" s="59"/>
      <c r="K290" s="54">
        <f t="shared" ref="K290:K296" si="107">L290*E290</f>
        <v>0</v>
      </c>
      <c r="L290" s="55"/>
      <c r="M290" s="49">
        <f t="shared" ref="M290:M296" si="108">N290*E290</f>
        <v>0</v>
      </c>
      <c r="N290" s="50">
        <f t="shared" ref="N290:N296" si="109">J290+L290</f>
        <v>0</v>
      </c>
      <c r="O290" s="56">
        <f t="shared" ref="O290:O296" si="110">J290*G290</f>
        <v>0</v>
      </c>
      <c r="P290" s="51">
        <f t="shared" ref="P290:P296" si="111">L290*G290</f>
        <v>0</v>
      </c>
      <c r="Q290" s="52">
        <f t="shared" ref="Q290:Q296" si="112">O290+P290</f>
        <v>0</v>
      </c>
    </row>
    <row r="291" spans="1:17" ht="15" customHeight="1" x14ac:dyDescent="0.3">
      <c r="A291" s="41"/>
      <c r="B291" s="95" t="s">
        <v>95</v>
      </c>
      <c r="C291" s="88"/>
      <c r="D291" s="42"/>
      <c r="E291" s="61"/>
      <c r="F291" s="44"/>
      <c r="G291" s="45"/>
      <c r="H291" s="46"/>
      <c r="I291" s="47">
        <f t="shared" si="106"/>
        <v>0</v>
      </c>
      <c r="J291" s="59"/>
      <c r="K291" s="54">
        <f t="shared" si="107"/>
        <v>0</v>
      </c>
      <c r="L291" s="55"/>
      <c r="M291" s="49">
        <f t="shared" si="108"/>
        <v>0</v>
      </c>
      <c r="N291" s="50">
        <f t="shared" si="109"/>
        <v>0</v>
      </c>
      <c r="O291" s="56">
        <f t="shared" si="110"/>
        <v>0</v>
      </c>
      <c r="P291" s="51">
        <f t="shared" si="111"/>
        <v>0</v>
      </c>
      <c r="Q291" s="52">
        <f t="shared" si="112"/>
        <v>0</v>
      </c>
    </row>
    <row r="292" spans="1:17" ht="15" customHeight="1" x14ac:dyDescent="0.3">
      <c r="A292" s="41"/>
      <c r="B292" s="87" t="s">
        <v>36</v>
      </c>
      <c r="C292" s="88"/>
      <c r="D292" s="57" t="s">
        <v>32</v>
      </c>
      <c r="E292" s="60">
        <v>1</v>
      </c>
      <c r="F292" s="58">
        <f>$V$2</f>
        <v>79.106166666666667</v>
      </c>
      <c r="G292" s="58">
        <f t="shared" ref="G292:G295" si="113">E292*F292</f>
        <v>79.106166666666667</v>
      </c>
      <c r="H292" s="46"/>
      <c r="I292" s="47">
        <f t="shared" si="106"/>
        <v>0</v>
      </c>
      <c r="J292" s="48"/>
      <c r="K292" s="54">
        <f t="shared" si="107"/>
        <v>0</v>
      </c>
      <c r="L292" s="55"/>
      <c r="M292" s="49">
        <f t="shared" si="108"/>
        <v>0</v>
      </c>
      <c r="N292" s="50">
        <f t="shared" si="109"/>
        <v>0</v>
      </c>
      <c r="O292" s="56">
        <f t="shared" si="110"/>
        <v>0</v>
      </c>
      <c r="P292" s="51">
        <f t="shared" si="111"/>
        <v>0</v>
      </c>
      <c r="Q292" s="52">
        <f t="shared" si="112"/>
        <v>0</v>
      </c>
    </row>
    <row r="293" spans="1:17" ht="15" customHeight="1" x14ac:dyDescent="0.3">
      <c r="A293" s="41"/>
      <c r="B293" s="87" t="s">
        <v>37</v>
      </c>
      <c r="C293" s="88"/>
      <c r="D293" s="57" t="s">
        <v>32</v>
      </c>
      <c r="E293" s="60">
        <v>1</v>
      </c>
      <c r="F293" s="58">
        <f>$V$3</f>
        <v>1073.2352941176471</v>
      </c>
      <c r="G293" s="58">
        <f t="shared" si="113"/>
        <v>1073.2352941176471</v>
      </c>
      <c r="H293" s="46"/>
      <c r="I293" s="47">
        <f t="shared" si="106"/>
        <v>0</v>
      </c>
      <c r="J293" s="48"/>
      <c r="K293" s="54">
        <f t="shared" si="107"/>
        <v>0</v>
      </c>
      <c r="L293" s="55"/>
      <c r="M293" s="49">
        <f t="shared" si="108"/>
        <v>0</v>
      </c>
      <c r="N293" s="50">
        <f t="shared" si="109"/>
        <v>0</v>
      </c>
      <c r="O293" s="56">
        <f t="shared" si="110"/>
        <v>0</v>
      </c>
      <c r="P293" s="51">
        <f t="shared" si="111"/>
        <v>0</v>
      </c>
      <c r="Q293" s="52">
        <f t="shared" si="112"/>
        <v>0</v>
      </c>
    </row>
    <row r="294" spans="1:17" ht="15" customHeight="1" x14ac:dyDescent="0.3">
      <c r="A294" s="41"/>
      <c r="B294" s="87" t="s">
        <v>42</v>
      </c>
      <c r="C294" s="96"/>
      <c r="D294" s="57" t="s">
        <v>44</v>
      </c>
      <c r="E294" s="60">
        <v>4</v>
      </c>
      <c r="F294" s="58">
        <f>$V$4</f>
        <v>17.585590909090907</v>
      </c>
      <c r="G294" s="58">
        <f t="shared" si="113"/>
        <v>70.342363636363629</v>
      </c>
      <c r="H294" s="46"/>
      <c r="I294" s="47">
        <f t="shared" si="106"/>
        <v>0</v>
      </c>
      <c r="J294" s="48"/>
      <c r="K294" s="54">
        <f t="shared" si="107"/>
        <v>0</v>
      </c>
      <c r="L294" s="55"/>
      <c r="M294" s="49">
        <f t="shared" si="108"/>
        <v>0</v>
      </c>
      <c r="N294" s="50">
        <f t="shared" si="109"/>
        <v>0</v>
      </c>
      <c r="O294" s="56">
        <f t="shared" si="110"/>
        <v>0</v>
      </c>
      <c r="P294" s="51">
        <f t="shared" si="111"/>
        <v>0</v>
      </c>
      <c r="Q294" s="52">
        <f t="shared" si="112"/>
        <v>0</v>
      </c>
    </row>
    <row r="295" spans="1:17" ht="15" customHeight="1" x14ac:dyDescent="0.3">
      <c r="A295" s="41"/>
      <c r="B295" s="87" t="s">
        <v>43</v>
      </c>
      <c r="C295" s="96"/>
      <c r="D295" s="57" t="s">
        <v>44</v>
      </c>
      <c r="E295" s="60">
        <v>1</v>
      </c>
      <c r="F295" s="58">
        <f>$V$5</f>
        <v>46.666666666666664</v>
      </c>
      <c r="G295" s="58">
        <f t="shared" si="113"/>
        <v>46.666666666666664</v>
      </c>
      <c r="H295" s="46"/>
      <c r="I295" s="47">
        <f t="shared" si="106"/>
        <v>0</v>
      </c>
      <c r="J295" s="48"/>
      <c r="K295" s="54">
        <f t="shared" si="107"/>
        <v>0</v>
      </c>
      <c r="L295" s="55"/>
      <c r="M295" s="49">
        <f t="shared" si="108"/>
        <v>0</v>
      </c>
      <c r="N295" s="50">
        <f t="shared" si="109"/>
        <v>0</v>
      </c>
      <c r="O295" s="56">
        <f t="shared" si="110"/>
        <v>0</v>
      </c>
      <c r="P295" s="51">
        <f t="shared" si="111"/>
        <v>0</v>
      </c>
      <c r="Q295" s="52">
        <f t="shared" si="112"/>
        <v>0</v>
      </c>
    </row>
    <row r="296" spans="1:17" ht="15" customHeight="1" x14ac:dyDescent="0.3">
      <c r="A296" s="148"/>
      <c r="B296" s="149"/>
      <c r="C296" s="150"/>
      <c r="D296" s="151"/>
      <c r="E296" s="152"/>
      <c r="F296" s="153"/>
      <c r="G296" s="153"/>
      <c r="H296" s="154"/>
      <c r="I296" s="155">
        <f t="shared" si="106"/>
        <v>0</v>
      </c>
      <c r="J296" s="156"/>
      <c r="K296" s="157">
        <f t="shared" si="107"/>
        <v>0</v>
      </c>
      <c r="L296" s="158"/>
      <c r="M296" s="159">
        <f t="shared" si="108"/>
        <v>0</v>
      </c>
      <c r="N296" s="160">
        <f t="shared" si="109"/>
        <v>0</v>
      </c>
      <c r="O296" s="161">
        <f t="shared" si="110"/>
        <v>0</v>
      </c>
      <c r="P296" s="162">
        <f t="shared" si="111"/>
        <v>0</v>
      </c>
      <c r="Q296" s="163">
        <f t="shared" si="112"/>
        <v>0</v>
      </c>
    </row>
    <row r="297" spans="1:17" ht="15" customHeight="1" x14ac:dyDescent="0.3">
      <c r="A297" s="41"/>
      <c r="B297" s="87"/>
      <c r="C297" s="88"/>
      <c r="D297" s="57"/>
      <c r="E297" s="60"/>
      <c r="F297" s="58"/>
      <c r="G297" s="58"/>
      <c r="H297" s="46"/>
      <c r="I297" s="47">
        <f t="shared" ref="I297:I310" si="114">J297*E297</f>
        <v>0</v>
      </c>
      <c r="J297" s="59"/>
      <c r="K297" s="54">
        <f t="shared" ref="K297:K310" si="115">L297*E297</f>
        <v>0</v>
      </c>
      <c r="L297" s="55"/>
      <c r="M297" s="49">
        <f t="shared" ref="M297:M310" si="116">N297*E297</f>
        <v>0</v>
      </c>
      <c r="N297" s="50">
        <f t="shared" ref="N297:N310" si="117">J297+L297</f>
        <v>0</v>
      </c>
      <c r="O297" s="56">
        <f t="shared" ref="O297:O310" si="118">J297*G297</f>
        <v>0</v>
      </c>
      <c r="P297" s="51">
        <f t="shared" ref="P297:P310" si="119">L297*G297</f>
        <v>0</v>
      </c>
      <c r="Q297" s="52">
        <f t="shared" ref="Q297:Q310" si="120">O297+P297</f>
        <v>0</v>
      </c>
    </row>
    <row r="298" spans="1:17" ht="15" customHeight="1" x14ac:dyDescent="0.3">
      <c r="A298" s="41"/>
      <c r="B298" s="95" t="s">
        <v>96</v>
      </c>
      <c r="C298" s="88"/>
      <c r="D298" s="42"/>
      <c r="E298" s="61"/>
      <c r="F298" s="44"/>
      <c r="G298" s="45"/>
      <c r="H298" s="46"/>
      <c r="I298" s="47">
        <f t="shared" si="114"/>
        <v>0</v>
      </c>
      <c r="J298" s="59"/>
      <c r="K298" s="54">
        <f t="shared" si="115"/>
        <v>0</v>
      </c>
      <c r="L298" s="55"/>
      <c r="M298" s="49">
        <f t="shared" si="116"/>
        <v>0</v>
      </c>
      <c r="N298" s="50">
        <f t="shared" si="117"/>
        <v>0</v>
      </c>
      <c r="O298" s="56">
        <f t="shared" si="118"/>
        <v>0</v>
      </c>
      <c r="P298" s="51">
        <f t="shared" si="119"/>
        <v>0</v>
      </c>
      <c r="Q298" s="52">
        <f t="shared" si="120"/>
        <v>0</v>
      </c>
    </row>
    <row r="299" spans="1:17" ht="15" customHeight="1" x14ac:dyDescent="0.3">
      <c r="A299" s="41"/>
      <c r="B299" s="87" t="s">
        <v>36</v>
      </c>
      <c r="C299" s="88"/>
      <c r="D299" s="57" t="s">
        <v>32</v>
      </c>
      <c r="E299" s="60">
        <v>1</v>
      </c>
      <c r="F299" s="58">
        <f>$V$2</f>
        <v>79.106166666666667</v>
      </c>
      <c r="G299" s="58">
        <f t="shared" ref="G299:G302" si="121">E299*F299</f>
        <v>79.106166666666667</v>
      </c>
      <c r="H299" s="46"/>
      <c r="I299" s="47">
        <f t="shared" si="114"/>
        <v>0</v>
      </c>
      <c r="J299" s="48"/>
      <c r="K299" s="54">
        <f t="shared" si="115"/>
        <v>0</v>
      </c>
      <c r="L299" s="55"/>
      <c r="M299" s="49">
        <f t="shared" si="116"/>
        <v>0</v>
      </c>
      <c r="N299" s="50">
        <f t="shared" si="117"/>
        <v>0</v>
      </c>
      <c r="O299" s="56">
        <f t="shared" si="118"/>
        <v>0</v>
      </c>
      <c r="P299" s="51">
        <f t="shared" si="119"/>
        <v>0</v>
      </c>
      <c r="Q299" s="52">
        <f t="shared" si="120"/>
        <v>0</v>
      </c>
    </row>
    <row r="300" spans="1:17" ht="15" customHeight="1" x14ac:dyDescent="0.3">
      <c r="A300" s="41"/>
      <c r="B300" s="87" t="s">
        <v>37</v>
      </c>
      <c r="C300" s="88"/>
      <c r="D300" s="57" t="s">
        <v>32</v>
      </c>
      <c r="E300" s="60">
        <v>1</v>
      </c>
      <c r="F300" s="58">
        <f>$V$3</f>
        <v>1073.2352941176471</v>
      </c>
      <c r="G300" s="58">
        <f t="shared" si="121"/>
        <v>1073.2352941176471</v>
      </c>
      <c r="H300" s="46"/>
      <c r="I300" s="47">
        <f t="shared" si="114"/>
        <v>0</v>
      </c>
      <c r="J300" s="48"/>
      <c r="K300" s="54">
        <f t="shared" si="115"/>
        <v>0</v>
      </c>
      <c r="L300" s="55"/>
      <c r="M300" s="49">
        <f t="shared" si="116"/>
        <v>0</v>
      </c>
      <c r="N300" s="50">
        <f t="shared" si="117"/>
        <v>0</v>
      </c>
      <c r="O300" s="56">
        <f t="shared" si="118"/>
        <v>0</v>
      </c>
      <c r="P300" s="51">
        <f t="shared" si="119"/>
        <v>0</v>
      </c>
      <c r="Q300" s="52">
        <f t="shared" si="120"/>
        <v>0</v>
      </c>
    </row>
    <row r="301" spans="1:17" ht="15" customHeight="1" x14ac:dyDescent="0.3">
      <c r="A301" s="41"/>
      <c r="B301" s="87" t="s">
        <v>42</v>
      </c>
      <c r="C301" s="96"/>
      <c r="D301" s="57" t="s">
        <v>44</v>
      </c>
      <c r="E301" s="60">
        <v>4</v>
      </c>
      <c r="F301" s="58">
        <f>$V$4</f>
        <v>17.585590909090907</v>
      </c>
      <c r="G301" s="58">
        <f t="shared" si="121"/>
        <v>70.342363636363629</v>
      </c>
      <c r="H301" s="46"/>
      <c r="I301" s="47">
        <f t="shared" si="114"/>
        <v>0</v>
      </c>
      <c r="J301" s="48"/>
      <c r="K301" s="54">
        <f t="shared" si="115"/>
        <v>0</v>
      </c>
      <c r="L301" s="55"/>
      <c r="M301" s="49">
        <f t="shared" si="116"/>
        <v>0</v>
      </c>
      <c r="N301" s="50">
        <f t="shared" si="117"/>
        <v>0</v>
      </c>
      <c r="O301" s="56">
        <f t="shared" si="118"/>
        <v>0</v>
      </c>
      <c r="P301" s="51">
        <f t="shared" si="119"/>
        <v>0</v>
      </c>
      <c r="Q301" s="52">
        <f t="shared" si="120"/>
        <v>0</v>
      </c>
    </row>
    <row r="302" spans="1:17" ht="15" customHeight="1" x14ac:dyDescent="0.3">
      <c r="A302" s="41"/>
      <c r="B302" s="87" t="s">
        <v>43</v>
      </c>
      <c r="C302" s="96"/>
      <c r="D302" s="57" t="s">
        <v>44</v>
      </c>
      <c r="E302" s="60">
        <v>1</v>
      </c>
      <c r="F302" s="58">
        <f>$V$5</f>
        <v>46.666666666666664</v>
      </c>
      <c r="G302" s="58">
        <f t="shared" si="121"/>
        <v>46.666666666666664</v>
      </c>
      <c r="H302" s="46"/>
      <c r="I302" s="47">
        <f t="shared" si="114"/>
        <v>0</v>
      </c>
      <c r="J302" s="48"/>
      <c r="K302" s="54">
        <f t="shared" si="115"/>
        <v>0</v>
      </c>
      <c r="L302" s="55"/>
      <c r="M302" s="49">
        <f t="shared" si="116"/>
        <v>0</v>
      </c>
      <c r="N302" s="50">
        <f t="shared" si="117"/>
        <v>0</v>
      </c>
      <c r="O302" s="56">
        <f t="shared" si="118"/>
        <v>0</v>
      </c>
      <c r="P302" s="51">
        <f t="shared" si="119"/>
        <v>0</v>
      </c>
      <c r="Q302" s="52">
        <f t="shared" si="120"/>
        <v>0</v>
      </c>
    </row>
    <row r="303" spans="1:17" ht="15" customHeight="1" x14ac:dyDescent="0.3">
      <c r="A303" s="148"/>
      <c r="B303" s="149"/>
      <c r="C303" s="150"/>
      <c r="D303" s="151"/>
      <c r="E303" s="152"/>
      <c r="F303" s="153"/>
      <c r="G303" s="153"/>
      <c r="H303" s="154"/>
      <c r="I303" s="155">
        <f t="shared" si="114"/>
        <v>0</v>
      </c>
      <c r="J303" s="156"/>
      <c r="K303" s="157">
        <f t="shared" si="115"/>
        <v>0</v>
      </c>
      <c r="L303" s="158"/>
      <c r="M303" s="159">
        <f t="shared" si="116"/>
        <v>0</v>
      </c>
      <c r="N303" s="160">
        <f t="shared" si="117"/>
        <v>0</v>
      </c>
      <c r="O303" s="161">
        <f t="shared" si="118"/>
        <v>0</v>
      </c>
      <c r="P303" s="162">
        <f t="shared" si="119"/>
        <v>0</v>
      </c>
      <c r="Q303" s="163">
        <f t="shared" si="120"/>
        <v>0</v>
      </c>
    </row>
    <row r="304" spans="1:17" ht="15" customHeight="1" x14ac:dyDescent="0.3">
      <c r="A304" s="41"/>
      <c r="B304" s="87"/>
      <c r="C304" s="88"/>
      <c r="D304" s="57"/>
      <c r="E304" s="60"/>
      <c r="F304" s="58"/>
      <c r="G304" s="58"/>
      <c r="H304" s="46"/>
      <c r="I304" s="47">
        <f t="shared" si="114"/>
        <v>0</v>
      </c>
      <c r="J304" s="59"/>
      <c r="K304" s="54">
        <f t="shared" si="115"/>
        <v>0</v>
      </c>
      <c r="L304" s="55"/>
      <c r="M304" s="49">
        <f t="shared" si="116"/>
        <v>0</v>
      </c>
      <c r="N304" s="50">
        <f t="shared" si="117"/>
        <v>0</v>
      </c>
      <c r="O304" s="56">
        <f t="shared" si="118"/>
        <v>0</v>
      </c>
      <c r="P304" s="51">
        <f t="shared" si="119"/>
        <v>0</v>
      </c>
      <c r="Q304" s="52">
        <f t="shared" si="120"/>
        <v>0</v>
      </c>
    </row>
    <row r="305" spans="1:17" ht="15" customHeight="1" x14ac:dyDescent="0.3">
      <c r="A305" s="41"/>
      <c r="B305" s="95" t="s">
        <v>97</v>
      </c>
      <c r="C305" s="88"/>
      <c r="D305" s="42"/>
      <c r="E305" s="61"/>
      <c r="F305" s="44"/>
      <c r="G305" s="45"/>
      <c r="H305" s="46"/>
      <c r="I305" s="47">
        <f t="shared" si="114"/>
        <v>0</v>
      </c>
      <c r="J305" s="59"/>
      <c r="K305" s="54">
        <f t="shared" si="115"/>
        <v>0</v>
      </c>
      <c r="L305" s="55"/>
      <c r="M305" s="49">
        <f t="shared" si="116"/>
        <v>0</v>
      </c>
      <c r="N305" s="50">
        <f t="shared" si="117"/>
        <v>0</v>
      </c>
      <c r="O305" s="56">
        <f t="shared" si="118"/>
        <v>0</v>
      </c>
      <c r="P305" s="51">
        <f t="shared" si="119"/>
        <v>0</v>
      </c>
      <c r="Q305" s="52">
        <f t="shared" si="120"/>
        <v>0</v>
      </c>
    </row>
    <row r="306" spans="1:17" ht="15" customHeight="1" x14ac:dyDescent="0.3">
      <c r="A306" s="41"/>
      <c r="B306" s="87" t="s">
        <v>36</v>
      </c>
      <c r="C306" s="88"/>
      <c r="D306" s="57" t="s">
        <v>32</v>
      </c>
      <c r="E306" s="60">
        <v>1</v>
      </c>
      <c r="F306" s="58">
        <f>$V$2</f>
        <v>79.106166666666667</v>
      </c>
      <c r="G306" s="58">
        <f t="shared" ref="G306:G309" si="122">E306*F306</f>
        <v>79.106166666666667</v>
      </c>
      <c r="H306" s="46"/>
      <c r="I306" s="47">
        <f t="shared" si="114"/>
        <v>0</v>
      </c>
      <c r="J306" s="48"/>
      <c r="K306" s="54">
        <f t="shared" si="115"/>
        <v>0</v>
      </c>
      <c r="L306" s="55"/>
      <c r="M306" s="49">
        <f t="shared" si="116"/>
        <v>0</v>
      </c>
      <c r="N306" s="50">
        <f t="shared" si="117"/>
        <v>0</v>
      </c>
      <c r="O306" s="56">
        <f t="shared" si="118"/>
        <v>0</v>
      </c>
      <c r="P306" s="51">
        <f t="shared" si="119"/>
        <v>0</v>
      </c>
      <c r="Q306" s="52">
        <f t="shared" si="120"/>
        <v>0</v>
      </c>
    </row>
    <row r="307" spans="1:17" ht="15" customHeight="1" x14ac:dyDescent="0.3">
      <c r="A307" s="41"/>
      <c r="B307" s="87" t="s">
        <v>37</v>
      </c>
      <c r="C307" s="88"/>
      <c r="D307" s="57" t="s">
        <v>32</v>
      </c>
      <c r="E307" s="60">
        <v>1</v>
      </c>
      <c r="F307" s="58">
        <f>$V$3</f>
        <v>1073.2352941176471</v>
      </c>
      <c r="G307" s="58">
        <f t="shared" si="122"/>
        <v>1073.2352941176471</v>
      </c>
      <c r="H307" s="46"/>
      <c r="I307" s="47">
        <f t="shared" si="114"/>
        <v>0</v>
      </c>
      <c r="J307" s="48"/>
      <c r="K307" s="54">
        <f t="shared" si="115"/>
        <v>0</v>
      </c>
      <c r="L307" s="55"/>
      <c r="M307" s="49">
        <f t="shared" si="116"/>
        <v>0</v>
      </c>
      <c r="N307" s="50">
        <f t="shared" si="117"/>
        <v>0</v>
      </c>
      <c r="O307" s="56">
        <f t="shared" si="118"/>
        <v>0</v>
      </c>
      <c r="P307" s="51">
        <f t="shared" si="119"/>
        <v>0</v>
      </c>
      <c r="Q307" s="52">
        <f t="shared" si="120"/>
        <v>0</v>
      </c>
    </row>
    <row r="308" spans="1:17" ht="15" customHeight="1" x14ac:dyDescent="0.3">
      <c r="A308" s="41"/>
      <c r="B308" s="87" t="s">
        <v>42</v>
      </c>
      <c r="C308" s="96"/>
      <c r="D308" s="57" t="s">
        <v>44</v>
      </c>
      <c r="E308" s="60">
        <v>4</v>
      </c>
      <c r="F308" s="58">
        <f>$V$4</f>
        <v>17.585590909090907</v>
      </c>
      <c r="G308" s="58">
        <f t="shared" si="122"/>
        <v>70.342363636363629</v>
      </c>
      <c r="H308" s="46"/>
      <c r="I308" s="47">
        <f t="shared" si="114"/>
        <v>0</v>
      </c>
      <c r="J308" s="48"/>
      <c r="K308" s="54">
        <f t="shared" si="115"/>
        <v>0</v>
      </c>
      <c r="L308" s="55"/>
      <c r="M308" s="49">
        <f t="shared" si="116"/>
        <v>0</v>
      </c>
      <c r="N308" s="50">
        <f t="shared" si="117"/>
        <v>0</v>
      </c>
      <c r="O308" s="56">
        <f t="shared" si="118"/>
        <v>0</v>
      </c>
      <c r="P308" s="51">
        <f t="shared" si="119"/>
        <v>0</v>
      </c>
      <c r="Q308" s="52">
        <f t="shared" si="120"/>
        <v>0</v>
      </c>
    </row>
    <row r="309" spans="1:17" ht="15" customHeight="1" x14ac:dyDescent="0.3">
      <c r="A309" s="41"/>
      <c r="B309" s="87" t="s">
        <v>43</v>
      </c>
      <c r="C309" s="96"/>
      <c r="D309" s="57" t="s">
        <v>44</v>
      </c>
      <c r="E309" s="60">
        <v>1</v>
      </c>
      <c r="F309" s="58">
        <f>$V$5</f>
        <v>46.666666666666664</v>
      </c>
      <c r="G309" s="58">
        <f t="shared" si="122"/>
        <v>46.666666666666664</v>
      </c>
      <c r="H309" s="46"/>
      <c r="I309" s="47">
        <f t="shared" si="114"/>
        <v>0</v>
      </c>
      <c r="J309" s="48"/>
      <c r="K309" s="54">
        <f t="shared" si="115"/>
        <v>0</v>
      </c>
      <c r="L309" s="55"/>
      <c r="M309" s="49">
        <f t="shared" si="116"/>
        <v>0</v>
      </c>
      <c r="N309" s="50">
        <f t="shared" si="117"/>
        <v>0</v>
      </c>
      <c r="O309" s="56">
        <f t="shared" si="118"/>
        <v>0</v>
      </c>
      <c r="P309" s="51">
        <f t="shared" si="119"/>
        <v>0</v>
      </c>
      <c r="Q309" s="52">
        <f t="shared" si="120"/>
        <v>0</v>
      </c>
    </row>
    <row r="310" spans="1:17" ht="15" customHeight="1" x14ac:dyDescent="0.3">
      <c r="A310" s="148"/>
      <c r="B310" s="149"/>
      <c r="C310" s="150"/>
      <c r="D310" s="151"/>
      <c r="E310" s="152"/>
      <c r="F310" s="153"/>
      <c r="G310" s="153"/>
      <c r="H310" s="154"/>
      <c r="I310" s="155">
        <f t="shared" si="114"/>
        <v>0</v>
      </c>
      <c r="J310" s="156"/>
      <c r="K310" s="157">
        <f t="shared" si="115"/>
        <v>0</v>
      </c>
      <c r="L310" s="158"/>
      <c r="M310" s="159">
        <f t="shared" si="116"/>
        <v>0</v>
      </c>
      <c r="N310" s="160">
        <f t="shared" si="117"/>
        <v>0</v>
      </c>
      <c r="O310" s="161">
        <f t="shared" si="118"/>
        <v>0</v>
      </c>
      <c r="P310" s="162">
        <f t="shared" si="119"/>
        <v>0</v>
      </c>
      <c r="Q310" s="163">
        <f t="shared" si="120"/>
        <v>0</v>
      </c>
    </row>
    <row r="311" spans="1:17" ht="15" customHeight="1" x14ac:dyDescent="0.3">
      <c r="A311" s="41"/>
      <c r="B311" s="87"/>
      <c r="C311" s="88"/>
      <c r="D311" s="57"/>
      <c r="E311" s="60"/>
      <c r="F311" s="58"/>
      <c r="G311" s="58"/>
      <c r="H311" s="46"/>
      <c r="I311" s="47">
        <f t="shared" ref="I311:I316" si="123">J311*E311</f>
        <v>0</v>
      </c>
      <c r="J311" s="59"/>
      <c r="K311" s="54">
        <f t="shared" ref="K311:K316" si="124">L311*E311</f>
        <v>0</v>
      </c>
      <c r="L311" s="55"/>
      <c r="M311" s="49">
        <f t="shared" ref="M311:M316" si="125">N311*E311</f>
        <v>0</v>
      </c>
      <c r="N311" s="50">
        <f t="shared" ref="N311:N316" si="126">J311+L311</f>
        <v>0</v>
      </c>
      <c r="O311" s="56">
        <f t="shared" ref="O311:O316" si="127">J311*G311</f>
        <v>0</v>
      </c>
      <c r="P311" s="51">
        <f t="shared" ref="P311:P316" si="128">L311*G311</f>
        <v>0</v>
      </c>
      <c r="Q311" s="52">
        <f t="shared" ref="Q311:Q316" si="129">O311+P311</f>
        <v>0</v>
      </c>
    </row>
    <row r="312" spans="1:17" ht="15" customHeight="1" x14ac:dyDescent="0.3">
      <c r="A312" s="41"/>
      <c r="B312" s="95" t="s">
        <v>98</v>
      </c>
      <c r="C312" s="88"/>
      <c r="D312" s="42"/>
      <c r="E312" s="61"/>
      <c r="F312" s="44"/>
      <c r="G312" s="45"/>
      <c r="H312" s="46"/>
      <c r="I312" s="47">
        <f t="shared" si="123"/>
        <v>0</v>
      </c>
      <c r="J312" s="59"/>
      <c r="K312" s="54">
        <f t="shared" si="124"/>
        <v>0</v>
      </c>
      <c r="L312" s="55"/>
      <c r="M312" s="49">
        <f t="shared" si="125"/>
        <v>0</v>
      </c>
      <c r="N312" s="50">
        <f t="shared" si="126"/>
        <v>0</v>
      </c>
      <c r="O312" s="56">
        <f t="shared" si="127"/>
        <v>0</v>
      </c>
      <c r="P312" s="51">
        <f t="shared" si="128"/>
        <v>0</v>
      </c>
      <c r="Q312" s="52">
        <f t="shared" si="129"/>
        <v>0</v>
      </c>
    </row>
    <row r="313" spans="1:17" ht="15" customHeight="1" x14ac:dyDescent="0.3">
      <c r="A313" s="41"/>
      <c r="B313" s="87" t="s">
        <v>36</v>
      </c>
      <c r="C313" s="88"/>
      <c r="D313" s="57" t="s">
        <v>32</v>
      </c>
      <c r="E313" s="60">
        <v>1</v>
      </c>
      <c r="F313" s="58">
        <f>$V$2</f>
        <v>79.106166666666667</v>
      </c>
      <c r="G313" s="58">
        <f t="shared" ref="G313:G316" si="130">E313*F313</f>
        <v>79.106166666666667</v>
      </c>
      <c r="H313" s="46"/>
      <c r="I313" s="47">
        <f t="shared" si="123"/>
        <v>0</v>
      </c>
      <c r="J313" s="48"/>
      <c r="K313" s="54">
        <f t="shared" si="124"/>
        <v>0</v>
      </c>
      <c r="L313" s="55"/>
      <c r="M313" s="49">
        <f t="shared" si="125"/>
        <v>0</v>
      </c>
      <c r="N313" s="50">
        <f t="shared" si="126"/>
        <v>0</v>
      </c>
      <c r="O313" s="56">
        <f t="shared" si="127"/>
        <v>0</v>
      </c>
      <c r="P313" s="51">
        <f t="shared" si="128"/>
        <v>0</v>
      </c>
      <c r="Q313" s="52">
        <f t="shared" si="129"/>
        <v>0</v>
      </c>
    </row>
    <row r="314" spans="1:17" ht="15" customHeight="1" x14ac:dyDescent="0.3">
      <c r="A314" s="41"/>
      <c r="B314" s="87" t="s">
        <v>37</v>
      </c>
      <c r="C314" s="88"/>
      <c r="D314" s="57" t="s">
        <v>32</v>
      </c>
      <c r="E314" s="60">
        <v>1</v>
      </c>
      <c r="F314" s="58">
        <f>$V$3</f>
        <v>1073.2352941176471</v>
      </c>
      <c r="G314" s="58">
        <f t="shared" si="130"/>
        <v>1073.2352941176471</v>
      </c>
      <c r="H314" s="46"/>
      <c r="I314" s="47">
        <f t="shared" si="123"/>
        <v>0</v>
      </c>
      <c r="J314" s="48"/>
      <c r="K314" s="54">
        <f t="shared" si="124"/>
        <v>0</v>
      </c>
      <c r="L314" s="55"/>
      <c r="M314" s="49">
        <f t="shared" si="125"/>
        <v>0</v>
      </c>
      <c r="N314" s="50">
        <f t="shared" si="126"/>
        <v>0</v>
      </c>
      <c r="O314" s="56">
        <f t="shared" si="127"/>
        <v>0</v>
      </c>
      <c r="P314" s="51">
        <f t="shared" si="128"/>
        <v>0</v>
      </c>
      <c r="Q314" s="52">
        <f t="shared" si="129"/>
        <v>0</v>
      </c>
    </row>
    <row r="315" spans="1:17" ht="15" customHeight="1" x14ac:dyDescent="0.3">
      <c r="A315" s="41"/>
      <c r="B315" s="87" t="s">
        <v>42</v>
      </c>
      <c r="C315" s="96"/>
      <c r="D315" s="57" t="s">
        <v>44</v>
      </c>
      <c r="E315" s="60">
        <v>4</v>
      </c>
      <c r="F315" s="58">
        <f>$V$4</f>
        <v>17.585590909090907</v>
      </c>
      <c r="G315" s="58">
        <f t="shared" si="130"/>
        <v>70.342363636363629</v>
      </c>
      <c r="H315" s="46"/>
      <c r="I315" s="47">
        <f t="shared" si="123"/>
        <v>0</v>
      </c>
      <c r="J315" s="48"/>
      <c r="K315" s="54">
        <f t="shared" si="124"/>
        <v>0</v>
      </c>
      <c r="L315" s="55"/>
      <c r="M315" s="49">
        <f t="shared" si="125"/>
        <v>0</v>
      </c>
      <c r="N315" s="50">
        <f t="shared" si="126"/>
        <v>0</v>
      </c>
      <c r="O315" s="56">
        <f t="shared" si="127"/>
        <v>0</v>
      </c>
      <c r="P315" s="51">
        <f t="shared" si="128"/>
        <v>0</v>
      </c>
      <c r="Q315" s="52">
        <f t="shared" si="129"/>
        <v>0</v>
      </c>
    </row>
    <row r="316" spans="1:17" ht="15" customHeight="1" x14ac:dyDescent="0.3">
      <c r="A316" s="41"/>
      <c r="B316" s="87" t="s">
        <v>43</v>
      </c>
      <c r="C316" s="96"/>
      <c r="D316" s="57" t="s">
        <v>44</v>
      </c>
      <c r="E316" s="60">
        <v>1</v>
      </c>
      <c r="F316" s="58">
        <f>$V$5</f>
        <v>46.666666666666664</v>
      </c>
      <c r="G316" s="58">
        <f t="shared" si="130"/>
        <v>46.666666666666664</v>
      </c>
      <c r="H316" s="46"/>
      <c r="I316" s="47">
        <f t="shared" si="123"/>
        <v>0</v>
      </c>
      <c r="J316" s="48"/>
      <c r="K316" s="54">
        <f t="shared" si="124"/>
        <v>0</v>
      </c>
      <c r="L316" s="55"/>
      <c r="M316" s="49">
        <f t="shared" si="125"/>
        <v>0</v>
      </c>
      <c r="N316" s="50">
        <f t="shared" si="126"/>
        <v>0</v>
      </c>
      <c r="O316" s="56">
        <f t="shared" si="127"/>
        <v>0</v>
      </c>
      <c r="P316" s="51">
        <f t="shared" si="128"/>
        <v>0</v>
      </c>
      <c r="Q316" s="52">
        <f t="shared" si="129"/>
        <v>0</v>
      </c>
    </row>
    <row r="317" spans="1:17" ht="15" customHeight="1" x14ac:dyDescent="0.3">
      <c r="A317" s="41"/>
      <c r="B317" s="87"/>
      <c r="C317" s="96"/>
      <c r="D317" s="57"/>
      <c r="E317" s="60"/>
      <c r="F317" s="58"/>
      <c r="G317" s="58"/>
      <c r="H317" s="46"/>
      <c r="I317" s="47"/>
      <c r="J317" s="48"/>
      <c r="K317" s="54"/>
      <c r="L317" s="55"/>
      <c r="M317" s="49"/>
      <c r="N317" s="50"/>
      <c r="O317" s="56"/>
      <c r="P317" s="51"/>
      <c r="Q317" s="52"/>
    </row>
    <row r="318" spans="1:17" ht="15" customHeight="1" x14ac:dyDescent="0.3">
      <c r="A318" s="41"/>
      <c r="B318" s="95" t="s">
        <v>99</v>
      </c>
      <c r="C318" s="88"/>
      <c r="D318" s="57"/>
      <c r="E318" s="60"/>
      <c r="F318" s="58"/>
      <c r="G318" s="58"/>
      <c r="H318" s="46"/>
      <c r="I318" s="47">
        <f t="shared" ref="I318:I322" si="131">J318*E318</f>
        <v>0</v>
      </c>
      <c r="J318" s="48"/>
      <c r="K318" s="54">
        <f t="shared" ref="K318:K322" si="132">L318*E318</f>
        <v>0</v>
      </c>
      <c r="L318" s="55"/>
      <c r="M318" s="49">
        <f t="shared" ref="M318:M322" si="133">N318*E318</f>
        <v>0</v>
      </c>
      <c r="N318" s="50">
        <f t="shared" ref="N318:N322" si="134">J318+L318</f>
        <v>0</v>
      </c>
      <c r="O318" s="56">
        <f t="shared" ref="O318:O322" si="135">J318*G318</f>
        <v>0</v>
      </c>
      <c r="P318" s="51">
        <f t="shared" ref="P318:P322" si="136">L318*G318</f>
        <v>0</v>
      </c>
      <c r="Q318" s="52">
        <f t="shared" ref="Q318:Q322" si="137">O318+P318</f>
        <v>0</v>
      </c>
    </row>
    <row r="319" spans="1:17" ht="15" customHeight="1" x14ac:dyDescent="0.3">
      <c r="A319" s="41"/>
      <c r="B319" s="87" t="s">
        <v>36</v>
      </c>
      <c r="C319" s="88"/>
      <c r="D319" s="57" t="s">
        <v>32</v>
      </c>
      <c r="E319" s="60">
        <v>1</v>
      </c>
      <c r="F319" s="58">
        <f>$V$2</f>
        <v>79.106166666666667</v>
      </c>
      <c r="G319" s="58">
        <f t="shared" ref="G319:G322" si="138">E319*F319</f>
        <v>79.106166666666667</v>
      </c>
      <c r="H319" s="46"/>
      <c r="I319" s="47">
        <f t="shared" si="131"/>
        <v>0</v>
      </c>
      <c r="J319" s="48"/>
      <c r="K319" s="54">
        <f t="shared" si="132"/>
        <v>0</v>
      </c>
      <c r="L319" s="55"/>
      <c r="M319" s="49">
        <f t="shared" si="133"/>
        <v>0</v>
      </c>
      <c r="N319" s="50">
        <f t="shared" si="134"/>
        <v>0</v>
      </c>
      <c r="O319" s="56">
        <f t="shared" si="135"/>
        <v>0</v>
      </c>
      <c r="P319" s="51">
        <f t="shared" si="136"/>
        <v>0</v>
      </c>
      <c r="Q319" s="52">
        <f t="shared" si="137"/>
        <v>0</v>
      </c>
    </row>
    <row r="320" spans="1:17" ht="15" customHeight="1" x14ac:dyDescent="0.3">
      <c r="A320" s="41"/>
      <c r="B320" s="87" t="s">
        <v>37</v>
      </c>
      <c r="C320" s="88"/>
      <c r="D320" s="57" t="s">
        <v>32</v>
      </c>
      <c r="E320" s="60">
        <v>1</v>
      </c>
      <c r="F320" s="58">
        <f>$V$3</f>
        <v>1073.2352941176471</v>
      </c>
      <c r="G320" s="58">
        <f t="shared" si="138"/>
        <v>1073.2352941176471</v>
      </c>
      <c r="H320" s="46"/>
      <c r="I320" s="47">
        <f t="shared" si="131"/>
        <v>0</v>
      </c>
      <c r="J320" s="48"/>
      <c r="K320" s="54">
        <f t="shared" si="132"/>
        <v>0</v>
      </c>
      <c r="L320" s="55"/>
      <c r="M320" s="49">
        <f t="shared" si="133"/>
        <v>0</v>
      </c>
      <c r="N320" s="50">
        <f t="shared" si="134"/>
        <v>0</v>
      </c>
      <c r="O320" s="56">
        <f t="shared" si="135"/>
        <v>0</v>
      </c>
      <c r="P320" s="51">
        <f t="shared" si="136"/>
        <v>0</v>
      </c>
      <c r="Q320" s="52">
        <f t="shared" si="137"/>
        <v>0</v>
      </c>
    </row>
    <row r="321" spans="1:17" ht="15" customHeight="1" x14ac:dyDescent="0.3">
      <c r="A321" s="41"/>
      <c r="B321" s="87" t="s">
        <v>42</v>
      </c>
      <c r="C321" s="96"/>
      <c r="D321" s="57" t="s">
        <v>44</v>
      </c>
      <c r="E321" s="60">
        <v>4</v>
      </c>
      <c r="F321" s="58">
        <f>$V$4</f>
        <v>17.585590909090907</v>
      </c>
      <c r="G321" s="58">
        <f t="shared" si="138"/>
        <v>70.342363636363629</v>
      </c>
      <c r="H321" s="46"/>
      <c r="I321" s="47">
        <f t="shared" si="131"/>
        <v>0</v>
      </c>
      <c r="J321" s="48"/>
      <c r="K321" s="54">
        <f t="shared" si="132"/>
        <v>0</v>
      </c>
      <c r="L321" s="55"/>
      <c r="M321" s="49">
        <f t="shared" si="133"/>
        <v>0</v>
      </c>
      <c r="N321" s="50">
        <f t="shared" si="134"/>
        <v>0</v>
      </c>
      <c r="O321" s="56">
        <f t="shared" si="135"/>
        <v>0</v>
      </c>
      <c r="P321" s="51">
        <f t="shared" si="136"/>
        <v>0</v>
      </c>
      <c r="Q321" s="52">
        <f t="shared" si="137"/>
        <v>0</v>
      </c>
    </row>
    <row r="322" spans="1:17" ht="15" customHeight="1" x14ac:dyDescent="0.3">
      <c r="A322" s="41"/>
      <c r="B322" s="87" t="s">
        <v>43</v>
      </c>
      <c r="C322" s="96"/>
      <c r="D322" s="57" t="s">
        <v>44</v>
      </c>
      <c r="E322" s="60">
        <v>1</v>
      </c>
      <c r="F322" s="58">
        <f>$V$5</f>
        <v>46.666666666666664</v>
      </c>
      <c r="G322" s="58">
        <f t="shared" si="138"/>
        <v>46.666666666666664</v>
      </c>
      <c r="H322" s="46"/>
      <c r="I322" s="47">
        <f t="shared" si="131"/>
        <v>0</v>
      </c>
      <c r="J322" s="48"/>
      <c r="K322" s="54">
        <f t="shared" si="132"/>
        <v>0</v>
      </c>
      <c r="L322" s="55"/>
      <c r="M322" s="49">
        <f t="shared" si="133"/>
        <v>0</v>
      </c>
      <c r="N322" s="50">
        <f t="shared" si="134"/>
        <v>0</v>
      </c>
      <c r="O322" s="56">
        <f t="shared" si="135"/>
        <v>0</v>
      </c>
      <c r="P322" s="51">
        <f t="shared" si="136"/>
        <v>0</v>
      </c>
      <c r="Q322" s="52">
        <f t="shared" si="137"/>
        <v>0</v>
      </c>
    </row>
    <row r="323" spans="1:17" ht="15" customHeight="1" x14ac:dyDescent="0.3">
      <c r="A323" s="41"/>
      <c r="B323" s="64"/>
      <c r="C323" s="67"/>
      <c r="D323" s="57"/>
      <c r="E323" s="60"/>
      <c r="F323" s="58"/>
      <c r="G323" s="58"/>
      <c r="H323" s="46"/>
      <c r="I323" s="47"/>
      <c r="J323" s="48"/>
      <c r="K323" s="54"/>
      <c r="L323" s="55"/>
      <c r="M323" s="49"/>
      <c r="N323" s="50"/>
      <c r="O323" s="56"/>
      <c r="P323" s="51"/>
      <c r="Q323" s="52"/>
    </row>
    <row r="324" spans="1:17" ht="15" customHeight="1" x14ac:dyDescent="0.3">
      <c r="A324" s="41"/>
      <c r="B324" s="95" t="s">
        <v>106</v>
      </c>
      <c r="C324" s="88"/>
      <c r="D324" s="57"/>
      <c r="E324" s="60"/>
      <c r="F324" s="58"/>
      <c r="G324" s="58"/>
      <c r="H324" s="46"/>
      <c r="I324" s="47">
        <f t="shared" ref="I324:I328" si="139">J324*E324</f>
        <v>0</v>
      </c>
      <c r="J324" s="48"/>
      <c r="K324" s="54">
        <f t="shared" ref="K324:K328" si="140">L324*E324</f>
        <v>0</v>
      </c>
      <c r="L324" s="55"/>
      <c r="M324" s="49">
        <f t="shared" ref="M324:M328" si="141">N324*E324</f>
        <v>0</v>
      </c>
      <c r="N324" s="50">
        <f t="shared" ref="N324:N328" si="142">J324+L324</f>
        <v>0</v>
      </c>
      <c r="O324" s="56">
        <f t="shared" ref="O324:O328" si="143">J324*G324</f>
        <v>0</v>
      </c>
      <c r="P324" s="51">
        <f t="shared" ref="P324:P328" si="144">L324*G324</f>
        <v>0</v>
      </c>
      <c r="Q324" s="52">
        <f t="shared" ref="Q324:Q328" si="145">O324+P324</f>
        <v>0</v>
      </c>
    </row>
    <row r="325" spans="1:17" ht="15" customHeight="1" x14ac:dyDescent="0.3">
      <c r="A325" s="41"/>
      <c r="B325" s="87" t="s">
        <v>36</v>
      </c>
      <c r="C325" s="88"/>
      <c r="D325" s="57" t="s">
        <v>32</v>
      </c>
      <c r="E325" s="60">
        <v>1</v>
      </c>
      <c r="F325" s="58">
        <f>$V$2</f>
        <v>79.106166666666667</v>
      </c>
      <c r="G325" s="58">
        <f t="shared" ref="G325:G328" si="146">E325*F325</f>
        <v>79.106166666666667</v>
      </c>
      <c r="H325" s="46"/>
      <c r="I325" s="47">
        <f t="shared" si="139"/>
        <v>0</v>
      </c>
      <c r="J325" s="48"/>
      <c r="K325" s="54">
        <f t="shared" si="140"/>
        <v>0</v>
      </c>
      <c r="L325" s="55"/>
      <c r="M325" s="49">
        <f t="shared" si="141"/>
        <v>0</v>
      </c>
      <c r="N325" s="50">
        <f t="shared" si="142"/>
        <v>0</v>
      </c>
      <c r="O325" s="56">
        <f t="shared" si="143"/>
        <v>0</v>
      </c>
      <c r="P325" s="51">
        <f t="shared" si="144"/>
        <v>0</v>
      </c>
      <c r="Q325" s="52">
        <f t="shared" si="145"/>
        <v>0</v>
      </c>
    </row>
    <row r="326" spans="1:17" ht="15" customHeight="1" x14ac:dyDescent="0.3">
      <c r="A326" s="41"/>
      <c r="B326" s="87" t="s">
        <v>37</v>
      </c>
      <c r="C326" s="88"/>
      <c r="D326" s="57" t="s">
        <v>32</v>
      </c>
      <c r="E326" s="60">
        <v>1</v>
      </c>
      <c r="F326" s="58">
        <f>$V$3</f>
        <v>1073.2352941176471</v>
      </c>
      <c r="G326" s="58">
        <f t="shared" si="146"/>
        <v>1073.2352941176471</v>
      </c>
      <c r="H326" s="46"/>
      <c r="I326" s="47">
        <f t="shared" si="139"/>
        <v>0</v>
      </c>
      <c r="J326" s="48"/>
      <c r="K326" s="54">
        <f t="shared" si="140"/>
        <v>0</v>
      </c>
      <c r="L326" s="55"/>
      <c r="M326" s="49">
        <f t="shared" si="141"/>
        <v>0</v>
      </c>
      <c r="N326" s="50">
        <f t="shared" si="142"/>
        <v>0</v>
      </c>
      <c r="O326" s="56">
        <f t="shared" si="143"/>
        <v>0</v>
      </c>
      <c r="P326" s="51">
        <f t="shared" si="144"/>
        <v>0</v>
      </c>
      <c r="Q326" s="52">
        <f t="shared" si="145"/>
        <v>0</v>
      </c>
    </row>
    <row r="327" spans="1:17" ht="15" customHeight="1" x14ac:dyDescent="0.3">
      <c r="A327" s="41"/>
      <c r="B327" s="87" t="s">
        <v>42</v>
      </c>
      <c r="C327" s="96"/>
      <c r="D327" s="57" t="s">
        <v>44</v>
      </c>
      <c r="E327" s="60">
        <v>2</v>
      </c>
      <c r="F327" s="58">
        <f>$V$4</f>
        <v>17.585590909090907</v>
      </c>
      <c r="G327" s="58">
        <f t="shared" si="146"/>
        <v>35.171181818181815</v>
      </c>
      <c r="H327" s="46"/>
      <c r="I327" s="47">
        <f t="shared" si="139"/>
        <v>0</v>
      </c>
      <c r="J327" s="48"/>
      <c r="K327" s="54">
        <f t="shared" si="140"/>
        <v>0</v>
      </c>
      <c r="L327" s="55"/>
      <c r="M327" s="49">
        <f t="shared" si="141"/>
        <v>0</v>
      </c>
      <c r="N327" s="50">
        <f t="shared" si="142"/>
        <v>0</v>
      </c>
      <c r="O327" s="56">
        <f t="shared" si="143"/>
        <v>0</v>
      </c>
      <c r="P327" s="51">
        <f t="shared" si="144"/>
        <v>0</v>
      </c>
      <c r="Q327" s="52">
        <f t="shared" si="145"/>
        <v>0</v>
      </c>
    </row>
    <row r="328" spans="1:17" ht="15" customHeight="1" x14ac:dyDescent="0.3">
      <c r="A328" s="41"/>
      <c r="B328" s="87" t="s">
        <v>43</v>
      </c>
      <c r="C328" s="96"/>
      <c r="D328" s="57" t="s">
        <v>44</v>
      </c>
      <c r="E328" s="60">
        <v>1</v>
      </c>
      <c r="F328" s="58">
        <v>60</v>
      </c>
      <c r="G328" s="58">
        <f t="shared" si="146"/>
        <v>60</v>
      </c>
      <c r="H328" s="46"/>
      <c r="I328" s="47">
        <f t="shared" si="139"/>
        <v>0</v>
      </c>
      <c r="J328" s="48"/>
      <c r="K328" s="54">
        <f t="shared" si="140"/>
        <v>0</v>
      </c>
      <c r="L328" s="55"/>
      <c r="M328" s="49">
        <f t="shared" si="141"/>
        <v>0</v>
      </c>
      <c r="N328" s="50">
        <f t="shared" si="142"/>
        <v>0</v>
      </c>
      <c r="O328" s="56">
        <f t="shared" si="143"/>
        <v>0</v>
      </c>
      <c r="P328" s="51">
        <f t="shared" si="144"/>
        <v>0</v>
      </c>
      <c r="Q328" s="52">
        <f t="shared" si="145"/>
        <v>0</v>
      </c>
    </row>
    <row r="329" spans="1:17" ht="15" customHeight="1" x14ac:dyDescent="0.3">
      <c r="A329" s="41"/>
      <c r="B329" s="87"/>
      <c r="C329" s="96"/>
      <c r="D329" s="57"/>
      <c r="E329" s="60"/>
      <c r="F329" s="58"/>
      <c r="G329" s="58"/>
      <c r="H329" s="46"/>
      <c r="I329" s="47"/>
      <c r="J329" s="48"/>
      <c r="K329" s="54"/>
      <c r="L329" s="55"/>
      <c r="M329" s="49"/>
      <c r="N329" s="50"/>
      <c r="O329" s="56"/>
      <c r="P329" s="51"/>
      <c r="Q329" s="52"/>
    </row>
    <row r="330" spans="1:17" ht="15" customHeight="1" x14ac:dyDescent="0.3">
      <c r="A330" s="41"/>
      <c r="B330" s="95" t="s">
        <v>101</v>
      </c>
      <c r="C330" s="88"/>
      <c r="D330" s="57"/>
      <c r="E330" s="60"/>
      <c r="F330" s="58"/>
      <c r="G330" s="58"/>
      <c r="H330" s="46"/>
      <c r="I330" s="47">
        <f t="shared" ref="I330:I334" si="147">J330*E330</f>
        <v>0</v>
      </c>
      <c r="J330" s="48"/>
      <c r="K330" s="54">
        <f t="shared" ref="K330:K334" si="148">L330*E330</f>
        <v>0</v>
      </c>
      <c r="L330" s="55"/>
      <c r="M330" s="49">
        <f t="shared" ref="M330:M334" si="149">N330*E330</f>
        <v>0</v>
      </c>
      <c r="N330" s="50">
        <f t="shared" ref="N330:N335" si="150">J330+L330</f>
        <v>0</v>
      </c>
      <c r="O330" s="56">
        <f t="shared" ref="O330:O334" si="151">J330*G330</f>
        <v>0</v>
      </c>
      <c r="P330" s="51">
        <f t="shared" ref="P330:P334" si="152">L330*G330</f>
        <v>0</v>
      </c>
      <c r="Q330" s="52">
        <f t="shared" ref="Q330:Q335" si="153">O330+P330</f>
        <v>0</v>
      </c>
    </row>
    <row r="331" spans="1:17" ht="15" customHeight="1" x14ac:dyDescent="0.3">
      <c r="A331" s="41"/>
      <c r="B331" s="87" t="s">
        <v>103</v>
      </c>
      <c r="C331" s="88"/>
      <c r="D331" s="57" t="s">
        <v>32</v>
      </c>
      <c r="E331" s="60">
        <v>5</v>
      </c>
      <c r="F331" s="58">
        <f>V7</f>
        <v>1780</v>
      </c>
      <c r="G331" s="58">
        <f>E331*F331</f>
        <v>8900</v>
      </c>
      <c r="H331" s="46"/>
      <c r="I331" s="47">
        <f t="shared" si="147"/>
        <v>0</v>
      </c>
      <c r="J331" s="48"/>
      <c r="K331" s="54">
        <f t="shared" si="148"/>
        <v>0</v>
      </c>
      <c r="L331" s="55"/>
      <c r="M331" s="49">
        <f t="shared" si="149"/>
        <v>0</v>
      </c>
      <c r="N331" s="50">
        <f t="shared" si="150"/>
        <v>0</v>
      </c>
      <c r="O331" s="56">
        <f t="shared" si="151"/>
        <v>0</v>
      </c>
      <c r="P331" s="51">
        <f t="shared" si="152"/>
        <v>0</v>
      </c>
      <c r="Q331" s="52">
        <f t="shared" si="153"/>
        <v>0</v>
      </c>
    </row>
    <row r="332" spans="1:17" ht="15" customHeight="1" x14ac:dyDescent="0.3">
      <c r="A332" s="41"/>
      <c r="B332" s="87" t="s">
        <v>104</v>
      </c>
      <c r="C332" s="88"/>
      <c r="D332" s="57" t="s">
        <v>32</v>
      </c>
      <c r="E332" s="60">
        <v>5</v>
      </c>
      <c r="F332" s="58">
        <f>V8</f>
        <v>1307.96</v>
      </c>
      <c r="G332" s="58">
        <f>E332*F332</f>
        <v>6539.8</v>
      </c>
      <c r="H332" s="46"/>
      <c r="I332" s="47">
        <f t="shared" si="147"/>
        <v>0</v>
      </c>
      <c r="J332" s="48"/>
      <c r="K332" s="54">
        <f t="shared" si="148"/>
        <v>0</v>
      </c>
      <c r="L332" s="55"/>
      <c r="M332" s="49">
        <f t="shared" si="149"/>
        <v>0</v>
      </c>
      <c r="N332" s="50">
        <f t="shared" si="150"/>
        <v>0</v>
      </c>
      <c r="O332" s="56">
        <f t="shared" si="151"/>
        <v>0</v>
      </c>
      <c r="P332" s="51">
        <f t="shared" si="152"/>
        <v>0</v>
      </c>
      <c r="Q332" s="52">
        <f t="shared" si="153"/>
        <v>0</v>
      </c>
    </row>
    <row r="333" spans="1:17" ht="15" customHeight="1" x14ac:dyDescent="0.3">
      <c r="A333" s="41"/>
      <c r="B333" s="87"/>
      <c r="C333" s="96"/>
      <c r="D333" s="57"/>
      <c r="E333" s="60"/>
      <c r="F333" s="58"/>
      <c r="G333" s="58"/>
      <c r="H333" s="46"/>
      <c r="I333" s="47">
        <f t="shared" si="147"/>
        <v>0</v>
      </c>
      <c r="J333" s="48"/>
      <c r="K333" s="54">
        <f t="shared" si="148"/>
        <v>0</v>
      </c>
      <c r="L333" s="55"/>
      <c r="M333" s="49">
        <f t="shared" si="149"/>
        <v>0</v>
      </c>
      <c r="N333" s="50">
        <f t="shared" si="150"/>
        <v>0</v>
      </c>
      <c r="O333" s="56">
        <f t="shared" si="151"/>
        <v>0</v>
      </c>
      <c r="P333" s="51">
        <f t="shared" si="152"/>
        <v>0</v>
      </c>
      <c r="Q333" s="52">
        <f t="shared" si="153"/>
        <v>0</v>
      </c>
    </row>
    <row r="334" spans="1:17" ht="15" customHeight="1" x14ac:dyDescent="0.3">
      <c r="A334" s="41"/>
      <c r="B334" s="87"/>
      <c r="C334" s="96"/>
      <c r="D334" s="57"/>
      <c r="E334" s="60"/>
      <c r="F334" s="58"/>
      <c r="G334" s="58"/>
      <c r="H334" s="46"/>
      <c r="I334" s="47">
        <f t="shared" si="147"/>
        <v>0</v>
      </c>
      <c r="J334" s="48"/>
      <c r="K334" s="54">
        <f t="shared" si="148"/>
        <v>0</v>
      </c>
      <c r="L334" s="55"/>
      <c r="M334" s="49">
        <f t="shared" si="149"/>
        <v>0</v>
      </c>
      <c r="N334" s="50">
        <f t="shared" si="150"/>
        <v>0</v>
      </c>
      <c r="O334" s="56">
        <f t="shared" si="151"/>
        <v>0</v>
      </c>
      <c r="P334" s="51">
        <f t="shared" si="152"/>
        <v>0</v>
      </c>
      <c r="Q334" s="52">
        <f t="shared" si="153"/>
        <v>0</v>
      </c>
    </row>
    <row r="335" spans="1:17" ht="15" customHeight="1" thickBot="1" x14ac:dyDescent="0.35">
      <c r="A335" s="148"/>
      <c r="B335" s="149"/>
      <c r="C335" s="150"/>
      <c r="D335" s="151"/>
      <c r="E335" s="152"/>
      <c r="F335" s="153" t="s">
        <v>16</v>
      </c>
      <c r="G335" s="153">
        <f>SUM(G15:G334)</f>
        <v>85001.837848484953</v>
      </c>
      <c r="H335" s="154"/>
      <c r="I335" s="155">
        <f>J335*E335</f>
        <v>0</v>
      </c>
      <c r="J335" s="156"/>
      <c r="K335" s="157">
        <f>L335*E335</f>
        <v>0</v>
      </c>
      <c r="L335" s="158"/>
      <c r="M335" s="159">
        <f>N335*E335</f>
        <v>0</v>
      </c>
      <c r="N335" s="160">
        <f t="shared" si="150"/>
        <v>0</v>
      </c>
      <c r="O335" s="161">
        <f>J335*G335</f>
        <v>0</v>
      </c>
      <c r="P335" s="162">
        <f>L335*G335</f>
        <v>0</v>
      </c>
      <c r="Q335" s="163">
        <f t="shared" si="153"/>
        <v>0</v>
      </c>
    </row>
    <row r="336" spans="1:17" ht="15" customHeight="1" x14ac:dyDescent="0.3">
      <c r="A336" s="183" t="s">
        <v>105</v>
      </c>
      <c r="B336" s="184"/>
      <c r="C336" s="184"/>
      <c r="D336" s="185">
        <f>G335</f>
        <v>85001.837848484953</v>
      </c>
      <c r="E336" s="185"/>
      <c r="F336" s="185"/>
      <c r="G336" s="185"/>
      <c r="H336" s="185"/>
      <c r="I336" s="186"/>
      <c r="J336" s="187"/>
      <c r="K336" s="205">
        <v>1</v>
      </c>
      <c r="L336" s="203" t="s">
        <v>25</v>
      </c>
      <c r="M336" s="188"/>
      <c r="N336" s="189"/>
      <c r="O336" s="190"/>
      <c r="P336" s="191"/>
      <c r="Q336" s="192"/>
    </row>
    <row r="337" spans="1:17" ht="15" customHeight="1" x14ac:dyDescent="0.3">
      <c r="A337" s="193" t="s">
        <v>26</v>
      </c>
      <c r="B337" s="164"/>
      <c r="C337" s="164"/>
      <c r="D337" s="173">
        <f>Q337</f>
        <v>5612.3683003565056</v>
      </c>
      <c r="E337" s="173"/>
      <c r="F337" s="173"/>
      <c r="G337" s="173"/>
      <c r="H337" s="173"/>
      <c r="I337" s="168"/>
      <c r="J337" s="174"/>
      <c r="K337" s="204">
        <f>D337/D336</f>
        <v>6.6026434750275684E-2</v>
      </c>
      <c r="L337" s="203" t="s">
        <v>25</v>
      </c>
      <c r="M337" s="169"/>
      <c r="N337" s="175"/>
      <c r="O337" s="176">
        <f>SUM(O13:O335)</f>
        <v>0</v>
      </c>
      <c r="P337" s="176">
        <f>SUM(P13:P335)</f>
        <v>5612.3683003565056</v>
      </c>
      <c r="Q337" s="194">
        <f>SUM(Q13:Q335)</f>
        <v>5612.3683003565056</v>
      </c>
    </row>
    <row r="338" spans="1:17" ht="15" customHeight="1" x14ac:dyDescent="0.3">
      <c r="A338" s="193" t="s">
        <v>27</v>
      </c>
      <c r="B338" s="164"/>
      <c r="C338" s="164"/>
      <c r="D338" s="165">
        <f>D336-D337</f>
        <v>79389.469548128443</v>
      </c>
      <c r="E338" s="165"/>
      <c r="F338" s="165"/>
      <c r="G338" s="165"/>
      <c r="H338" s="165"/>
      <c r="I338" s="166"/>
      <c r="J338" s="167"/>
      <c r="K338" s="204">
        <f>K336-K337</f>
        <v>0.9339735652497243</v>
      </c>
      <c r="L338" s="203" t="s">
        <v>25</v>
      </c>
      <c r="M338" s="169"/>
      <c r="N338" s="170"/>
      <c r="O338" s="171"/>
      <c r="P338" s="172"/>
      <c r="Q338" s="195"/>
    </row>
    <row r="339" spans="1:17" ht="15" customHeight="1" x14ac:dyDescent="0.3">
      <c r="A339" s="196"/>
      <c r="B339" s="177"/>
      <c r="C339" s="177"/>
      <c r="D339" s="165"/>
      <c r="E339" s="165"/>
      <c r="F339" s="165"/>
      <c r="G339" s="165"/>
      <c r="H339" s="165"/>
      <c r="I339" s="61"/>
      <c r="J339" s="167"/>
      <c r="K339" s="167"/>
      <c r="L339" s="169"/>
      <c r="M339" s="169"/>
      <c r="N339" s="170"/>
      <c r="O339" s="171"/>
      <c r="P339" s="172"/>
      <c r="Q339" s="195"/>
    </row>
    <row r="340" spans="1:17" ht="15" customHeight="1" x14ac:dyDescent="0.3">
      <c r="A340" s="197" t="s">
        <v>29</v>
      </c>
      <c r="B340" s="178"/>
      <c r="C340" s="178"/>
      <c r="D340" s="178"/>
      <c r="E340" s="178"/>
      <c r="F340" s="178"/>
      <c r="G340" s="178" t="str">
        <f>C4</f>
        <v>MIG SOLUÇÕES</v>
      </c>
      <c r="H340" s="178"/>
      <c r="I340" s="178"/>
      <c r="J340" s="178"/>
      <c r="K340" s="178"/>
      <c r="L340" s="178"/>
      <c r="M340" s="178"/>
      <c r="N340" s="178"/>
      <c r="O340" s="179" t="s">
        <v>28</v>
      </c>
      <c r="P340" s="180"/>
      <c r="Q340" s="198"/>
    </row>
    <row r="341" spans="1:17" ht="15" customHeight="1" x14ac:dyDescent="0.3">
      <c r="A341" s="197"/>
      <c r="B341" s="178"/>
      <c r="C341" s="178"/>
      <c r="D341" s="178"/>
      <c r="E341" s="178"/>
      <c r="F341" s="178"/>
      <c r="G341" s="178"/>
      <c r="H341" s="178"/>
      <c r="I341" s="178"/>
      <c r="J341" s="178"/>
      <c r="K341" s="178"/>
      <c r="L341" s="178"/>
      <c r="M341" s="178"/>
      <c r="N341" s="178"/>
      <c r="O341" s="181" t="s">
        <v>31</v>
      </c>
      <c r="P341" s="180"/>
      <c r="Q341" s="198"/>
    </row>
    <row r="342" spans="1:17" ht="15" customHeight="1" x14ac:dyDescent="0.3">
      <c r="A342" s="197"/>
      <c r="B342" s="178"/>
      <c r="C342" s="178"/>
      <c r="D342" s="178"/>
      <c r="E342" s="178"/>
      <c r="F342" s="178"/>
      <c r="G342" s="178"/>
      <c r="H342" s="178"/>
      <c r="I342" s="178"/>
      <c r="J342" s="178"/>
      <c r="K342" s="178"/>
      <c r="L342" s="178"/>
      <c r="M342" s="178"/>
      <c r="N342" s="178"/>
      <c r="O342" s="180"/>
      <c r="P342" s="182"/>
      <c r="Q342" s="198"/>
    </row>
    <row r="343" spans="1:17" ht="15" customHeight="1" thickBot="1" x14ac:dyDescent="0.35">
      <c r="A343" s="199"/>
      <c r="B343" s="200"/>
      <c r="C343" s="200"/>
      <c r="D343" s="200"/>
      <c r="E343" s="200"/>
      <c r="F343" s="200"/>
      <c r="G343" s="200"/>
      <c r="H343" s="200"/>
      <c r="I343" s="200"/>
      <c r="J343" s="200"/>
      <c r="K343" s="200"/>
      <c r="L343" s="200"/>
      <c r="M343" s="200"/>
      <c r="N343" s="200"/>
      <c r="O343" s="201"/>
      <c r="P343" s="201"/>
      <c r="Q343" s="202"/>
    </row>
  </sheetData>
  <mergeCells count="347">
    <mergeCell ref="A336:C336"/>
    <mergeCell ref="D336:H336"/>
    <mergeCell ref="B318:C318"/>
    <mergeCell ref="B319:C319"/>
    <mergeCell ref="B320:C320"/>
    <mergeCell ref="B321:C321"/>
    <mergeCell ref="B322:C322"/>
    <mergeCell ref="B315:C315"/>
    <mergeCell ref="B316:C316"/>
    <mergeCell ref="B317:C317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69:C269"/>
    <mergeCell ref="B234:C234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35:C235"/>
    <mergeCell ref="B233:C233"/>
    <mergeCell ref="B262:C262"/>
    <mergeCell ref="B263:C263"/>
    <mergeCell ref="B264:C264"/>
    <mergeCell ref="B265:C265"/>
    <mergeCell ref="B266:C266"/>
    <mergeCell ref="B267:C267"/>
    <mergeCell ref="B268:C268"/>
    <mergeCell ref="B258:C258"/>
    <mergeCell ref="B259:C259"/>
    <mergeCell ref="B260:C260"/>
    <mergeCell ref="B261:C261"/>
    <mergeCell ref="B226:C226"/>
    <mergeCell ref="B227:C227"/>
    <mergeCell ref="B228:C228"/>
    <mergeCell ref="B229:C229"/>
    <mergeCell ref="B230:C230"/>
    <mergeCell ref="B231:C231"/>
    <mergeCell ref="B232:C232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A8:B8"/>
    <mergeCell ref="B9:C11"/>
    <mergeCell ref="F9:F11"/>
    <mergeCell ref="G9:G11"/>
    <mergeCell ref="H9:H11"/>
    <mergeCell ref="I9:N9"/>
    <mergeCell ref="A7:B7"/>
    <mergeCell ref="B13:C13"/>
    <mergeCell ref="B17:C17"/>
    <mergeCell ref="B15:C15"/>
    <mergeCell ref="T10:T11"/>
    <mergeCell ref="S10:S11"/>
    <mergeCell ref="B190:C190"/>
    <mergeCell ref="B71:C71"/>
    <mergeCell ref="B72:C72"/>
    <mergeCell ref="B65:C65"/>
    <mergeCell ref="B66:C66"/>
    <mergeCell ref="B59:C59"/>
    <mergeCell ref="B60:C60"/>
    <mergeCell ref="B53:C53"/>
    <mergeCell ref="B54:C54"/>
    <mergeCell ref="B47:C47"/>
    <mergeCell ref="B48:C48"/>
    <mergeCell ref="B18:C18"/>
    <mergeCell ref="B19:C19"/>
    <mergeCell ref="B16:C16"/>
    <mergeCell ref="B20:C20"/>
    <mergeCell ref="B14:C14"/>
    <mergeCell ref="B23:C23"/>
    <mergeCell ref="B26:C26"/>
    <mergeCell ref="B25:C25"/>
    <mergeCell ref="C1:N2"/>
    <mergeCell ref="P2:P3"/>
    <mergeCell ref="Q2:Q3"/>
    <mergeCell ref="C3:N3"/>
    <mergeCell ref="C4:N6"/>
    <mergeCell ref="O5:O6"/>
    <mergeCell ref="P5:P6"/>
    <mergeCell ref="Q5:Q6"/>
    <mergeCell ref="I10:J10"/>
    <mergeCell ref="K10:L10"/>
    <mergeCell ref="M10:N10"/>
    <mergeCell ref="C7:N8"/>
    <mergeCell ref="O7:O9"/>
    <mergeCell ref="P7:Q7"/>
    <mergeCell ref="B29:C29"/>
    <mergeCell ref="B27:C27"/>
    <mergeCell ref="B28:C28"/>
    <mergeCell ref="B31:C31"/>
    <mergeCell ref="B21:C21"/>
    <mergeCell ref="B22:C22"/>
    <mergeCell ref="B24:C24"/>
    <mergeCell ref="B30:C30"/>
    <mergeCell ref="B37:C37"/>
    <mergeCell ref="B38:C38"/>
    <mergeCell ref="B39:C39"/>
    <mergeCell ref="B32:C32"/>
    <mergeCell ref="B33:C33"/>
    <mergeCell ref="B34:C34"/>
    <mergeCell ref="B35:C35"/>
    <mergeCell ref="B36:C36"/>
    <mergeCell ref="B45:C45"/>
    <mergeCell ref="B46:C46"/>
    <mergeCell ref="B49:C49"/>
    <mergeCell ref="B50:C50"/>
    <mergeCell ref="B40:C40"/>
    <mergeCell ref="B43:C43"/>
    <mergeCell ref="B44:C44"/>
    <mergeCell ref="B41:C41"/>
    <mergeCell ref="B42:C42"/>
    <mergeCell ref="B119:C119"/>
    <mergeCell ref="B63:C63"/>
    <mergeCell ref="B64:C64"/>
    <mergeCell ref="B67:C67"/>
    <mergeCell ref="B76:C76"/>
    <mergeCell ref="B79:C79"/>
    <mergeCell ref="B80:C80"/>
    <mergeCell ref="B81:C81"/>
    <mergeCell ref="B73:C73"/>
    <mergeCell ref="B74:C74"/>
    <mergeCell ref="B75:C75"/>
    <mergeCell ref="B77:C77"/>
    <mergeCell ref="B78:C78"/>
    <mergeCell ref="B87:C87"/>
    <mergeCell ref="B88:C88"/>
    <mergeCell ref="B91:C91"/>
    <mergeCell ref="B57:C57"/>
    <mergeCell ref="B58:C58"/>
    <mergeCell ref="B61:C61"/>
    <mergeCell ref="B62:C62"/>
    <mergeCell ref="B108:C108"/>
    <mergeCell ref="B51:C51"/>
    <mergeCell ref="B52:C52"/>
    <mergeCell ref="B55:C55"/>
    <mergeCell ref="B56:C56"/>
    <mergeCell ref="B107:C107"/>
    <mergeCell ref="B95:C95"/>
    <mergeCell ref="B96:C96"/>
    <mergeCell ref="B101:C101"/>
    <mergeCell ref="B102:C102"/>
    <mergeCell ref="B89:C89"/>
    <mergeCell ref="B90:C90"/>
    <mergeCell ref="B83:C83"/>
    <mergeCell ref="B84:C84"/>
    <mergeCell ref="B68:C68"/>
    <mergeCell ref="B69:C69"/>
    <mergeCell ref="B70:C70"/>
    <mergeCell ref="B92:C92"/>
    <mergeCell ref="B82:C82"/>
    <mergeCell ref="B85:C85"/>
    <mergeCell ref="B86:C86"/>
    <mergeCell ref="B146:C146"/>
    <mergeCell ref="B158:C158"/>
    <mergeCell ref="B99:C99"/>
    <mergeCell ref="B100:C100"/>
    <mergeCell ref="B103:C103"/>
    <mergeCell ref="B93:C93"/>
    <mergeCell ref="B94:C94"/>
    <mergeCell ref="B97:C97"/>
    <mergeCell ref="B98:C98"/>
    <mergeCell ref="B109:C109"/>
    <mergeCell ref="B110:C110"/>
    <mergeCell ref="B111:C111"/>
    <mergeCell ref="B104:C104"/>
    <mergeCell ref="B105:C105"/>
    <mergeCell ref="B106:C106"/>
    <mergeCell ref="B117:C117"/>
    <mergeCell ref="B118:C118"/>
    <mergeCell ref="B115:C115"/>
    <mergeCell ref="B116:C116"/>
    <mergeCell ref="B121:C121"/>
    <mergeCell ref="B122:C122"/>
    <mergeCell ref="B112:C112"/>
    <mergeCell ref="B128:C128"/>
    <mergeCell ref="B129:C129"/>
    <mergeCell ref="B130:C130"/>
    <mergeCell ref="B131:C131"/>
    <mergeCell ref="B132:C132"/>
    <mergeCell ref="B123:C123"/>
    <mergeCell ref="B124:C124"/>
    <mergeCell ref="B125:C125"/>
    <mergeCell ref="B126:C126"/>
    <mergeCell ref="B127:C127"/>
    <mergeCell ref="B120:C120"/>
    <mergeCell ref="B114:C114"/>
    <mergeCell ref="B113:C113"/>
    <mergeCell ref="B138:C138"/>
    <mergeCell ref="B139:C139"/>
    <mergeCell ref="B140:C140"/>
    <mergeCell ref="B141:C141"/>
    <mergeCell ref="B142:C142"/>
    <mergeCell ref="B133:C133"/>
    <mergeCell ref="B134:C134"/>
    <mergeCell ref="B135:C135"/>
    <mergeCell ref="B136:C136"/>
    <mergeCell ref="B137:C137"/>
    <mergeCell ref="B148:C148"/>
    <mergeCell ref="B149:C149"/>
    <mergeCell ref="B150:C150"/>
    <mergeCell ref="B151:C151"/>
    <mergeCell ref="B143:C143"/>
    <mergeCell ref="B144:C144"/>
    <mergeCell ref="B145:C145"/>
    <mergeCell ref="B147:C147"/>
    <mergeCell ref="B159:C159"/>
    <mergeCell ref="B152:C152"/>
    <mergeCell ref="B160:C160"/>
    <mergeCell ref="B161:C161"/>
    <mergeCell ref="B162:C162"/>
    <mergeCell ref="B163:C163"/>
    <mergeCell ref="B153:C153"/>
    <mergeCell ref="B154:C154"/>
    <mergeCell ref="B155:C155"/>
    <mergeCell ref="B156:C156"/>
    <mergeCell ref="B157:C157"/>
    <mergeCell ref="B169:C169"/>
    <mergeCell ref="B170:C170"/>
    <mergeCell ref="B171:C171"/>
    <mergeCell ref="B172:C172"/>
    <mergeCell ref="B173:C173"/>
    <mergeCell ref="B164:C164"/>
    <mergeCell ref="B165:C165"/>
    <mergeCell ref="B166:C166"/>
    <mergeCell ref="B167:C167"/>
    <mergeCell ref="B168:C168"/>
    <mergeCell ref="B174:C174"/>
    <mergeCell ref="B175:C175"/>
    <mergeCell ref="B176:C176"/>
    <mergeCell ref="B177:C177"/>
    <mergeCell ref="B183:C183"/>
    <mergeCell ref="B191:C191"/>
    <mergeCell ref="B192:C192"/>
    <mergeCell ref="B193:C193"/>
    <mergeCell ref="B194:C194"/>
    <mergeCell ref="B195:C195"/>
    <mergeCell ref="B196:C196"/>
    <mergeCell ref="B189:C189"/>
    <mergeCell ref="B197:C197"/>
    <mergeCell ref="A339:C339"/>
    <mergeCell ref="D339:H339"/>
    <mergeCell ref="A340:F343"/>
    <mergeCell ref="G340:N343"/>
    <mergeCell ref="O340:Q340"/>
    <mergeCell ref="O341:Q343"/>
    <mergeCell ref="A337:C337"/>
    <mergeCell ref="D337:H337"/>
    <mergeCell ref="A338:C338"/>
    <mergeCell ref="D338:H338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7" fitToWidth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MIG SOLUÇÕES</vt:lpstr>
      <vt:lpstr>'MIG SOLUÇÕES'!Area_de_impressao</vt:lpstr>
      <vt:lpstr>'MIG SOLUÇÕES'!Print_Area</vt:lpstr>
      <vt:lpstr>'MIG SOLUÇÕES'!Print_Titles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2024-05-29T21:53:12Z</cp:lastPrinted>
  <dcterms:created xsi:type="dcterms:W3CDTF">2021-12-09T14:22:21Z</dcterms:created>
  <dcterms:modified xsi:type="dcterms:W3CDTF">2024-07-18T16:03:29Z</dcterms:modified>
</cp:coreProperties>
</file>