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-gas01\Desktop\ROGGA - OBRAS FECHADAS\ROGGA CONSTRUTORA E INCORPORADORA - CERRO BEACH - GAS\"/>
    </mc:Choice>
  </mc:AlternateContent>
  <xr:revisionPtr revIDLastSave="0" documentId="13_ncr:1_{E99D77E8-358D-402E-BCD8-91C3657EE2A4}" xr6:coauthVersionLast="47" xr6:coauthVersionMax="47" xr10:uidLastSave="{00000000-0000-0000-0000-000000000000}"/>
  <bookViews>
    <workbookView xWindow="-120" yWindow="-120" windowWidth="20730" windowHeight="11160" tabRatio="943" activeTab="6" xr2:uid="{F1F98C5B-3246-466A-870B-D3D1DAE6B69B}"/>
  </bookViews>
  <sheets>
    <sheet name="PROPOSTA" sheetId="31" r:id="rId1"/>
    <sheet name="REDE PRIMARIA" sheetId="32" r:id="rId2"/>
    <sheet name="REDE SECUNDARIA" sheetId="33" r:id="rId3"/>
    <sheet name="PRUMADA" sheetId="35" r:id="rId4"/>
    <sheet name="FLAUTA" sheetId="37" r:id="rId5"/>
    <sheet name="MEDIDORES" sheetId="34" r:id="rId6"/>
    <sheet name="MATERIAL DE CONSUMO" sheetId="30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4" l="1"/>
  <c r="K8" i="34" s="1"/>
  <c r="J7" i="30" l="1"/>
  <c r="J6" i="30"/>
  <c r="K9" i="37"/>
  <c r="K8" i="37"/>
  <c r="I13" i="35" l="1"/>
  <c r="I12" i="35"/>
  <c r="I11" i="35"/>
  <c r="I5" i="35"/>
  <c r="I54" i="35"/>
  <c r="I53" i="35"/>
  <c r="I52" i="35"/>
  <c r="I51" i="35"/>
  <c r="I50" i="35"/>
  <c r="I49" i="35"/>
  <c r="I48" i="35"/>
  <c r="I47" i="35"/>
  <c r="I46" i="35"/>
  <c r="I45" i="35"/>
  <c r="I44" i="35"/>
  <c r="I43" i="35"/>
  <c r="I42" i="35"/>
  <c r="I41" i="35"/>
  <c r="I89" i="35"/>
  <c r="K89" i="35" s="1"/>
  <c r="I95" i="35"/>
  <c r="I94" i="35"/>
  <c r="I93" i="35"/>
  <c r="I92" i="35"/>
  <c r="K92" i="35" s="1"/>
  <c r="I91" i="35"/>
  <c r="K91" i="35" s="1"/>
  <c r="I90" i="35"/>
  <c r="I88" i="35"/>
  <c r="K88" i="35" s="1"/>
  <c r="I79" i="35"/>
  <c r="I70" i="35"/>
  <c r="I69" i="35"/>
  <c r="I68" i="35"/>
  <c r="I67" i="35"/>
  <c r="I66" i="35"/>
  <c r="K66" i="35" s="1"/>
  <c r="I65" i="35"/>
  <c r="I64" i="35"/>
  <c r="I63" i="35"/>
  <c r="I35" i="35"/>
  <c r="I34" i="35"/>
  <c r="I33" i="35"/>
  <c r="I32" i="35"/>
  <c r="I31" i="35"/>
  <c r="I26" i="35"/>
  <c r="I16" i="35"/>
  <c r="I17" i="35" s="1"/>
  <c r="I15" i="35"/>
  <c r="I14" i="35"/>
  <c r="I10" i="35"/>
  <c r="K6" i="33"/>
  <c r="I79" i="33"/>
  <c r="K79" i="33" s="1"/>
  <c r="I78" i="33"/>
  <c r="K78" i="33" s="1"/>
  <c r="I81" i="33"/>
  <c r="K81" i="33" s="1"/>
  <c r="H80" i="33"/>
  <c r="I80" i="33" s="1"/>
  <c r="K80" i="33" s="1"/>
  <c r="I77" i="33"/>
  <c r="K77" i="33" s="1"/>
  <c r="I76" i="33"/>
  <c r="K76" i="33" s="1"/>
  <c r="I75" i="33"/>
  <c r="K75" i="33" s="1"/>
  <c r="I69" i="33"/>
  <c r="K69" i="33" s="1"/>
  <c r="H68" i="33"/>
  <c r="I68" i="33" s="1"/>
  <c r="I67" i="33"/>
  <c r="I66" i="33"/>
  <c r="K66" i="33" s="1"/>
  <c r="I65" i="33"/>
  <c r="K65" i="33" s="1"/>
  <c r="I64" i="33"/>
  <c r="K64" i="33" s="1"/>
  <c r="K67" i="33"/>
  <c r="K94" i="35"/>
  <c r="K90" i="35"/>
  <c r="K95" i="35" l="1"/>
  <c r="K82" i="33"/>
  <c r="K68" i="33"/>
  <c r="K70" i="33"/>
  <c r="K93" i="35"/>
  <c r="K96" i="35" s="1"/>
  <c r="K76" i="35"/>
  <c r="K60" i="35"/>
  <c r="K82" i="35"/>
  <c r="K79" i="35"/>
  <c r="K78" i="35"/>
  <c r="K77" i="35"/>
  <c r="K65" i="35"/>
  <c r="K81" i="35"/>
  <c r="K63" i="35"/>
  <c r="K62" i="35"/>
  <c r="K85" i="32"/>
  <c r="K84" i="32"/>
  <c r="K83" i="32"/>
  <c r="K82" i="32"/>
  <c r="K81" i="32"/>
  <c r="K80" i="32"/>
  <c r="K79" i="32"/>
  <c r="K78" i="32"/>
  <c r="K77" i="32"/>
  <c r="K76" i="32"/>
  <c r="I70" i="32"/>
  <c r="K70" i="32" s="1"/>
  <c r="K69" i="32"/>
  <c r="I68" i="32"/>
  <c r="K68" i="32" s="1"/>
  <c r="I67" i="32"/>
  <c r="K67" i="32" s="1"/>
  <c r="I66" i="32"/>
  <c r="K66" i="32" s="1"/>
  <c r="I65" i="32"/>
  <c r="K65" i="32" s="1"/>
  <c r="I64" i="32"/>
  <c r="K64" i="32" s="1"/>
  <c r="I63" i="32"/>
  <c r="K63" i="32" s="1"/>
  <c r="K62" i="32"/>
  <c r="K61" i="32"/>
  <c r="K61" i="35" l="1"/>
  <c r="K68" i="35"/>
  <c r="K70" i="35"/>
  <c r="K67" i="35"/>
  <c r="K69" i="35"/>
  <c r="K64" i="35"/>
  <c r="K80" i="35"/>
  <c r="K83" i="35" s="1"/>
  <c r="K86" i="32"/>
  <c r="K71" i="32"/>
  <c r="K71" i="35" l="1"/>
  <c r="I21" i="34"/>
  <c r="I20" i="34"/>
  <c r="I19" i="34"/>
  <c r="I18" i="34"/>
  <c r="I17" i="34"/>
  <c r="I11" i="34"/>
  <c r="I10" i="34"/>
  <c r="I9" i="34"/>
  <c r="I7" i="34"/>
  <c r="I6" i="34"/>
  <c r="I5" i="34"/>
  <c r="K54" i="35" l="1"/>
  <c r="K51" i="35"/>
  <c r="K50" i="35"/>
  <c r="K49" i="35"/>
  <c r="K48" i="35"/>
  <c r="K47" i="35"/>
  <c r="K46" i="35"/>
  <c r="K45" i="35"/>
  <c r="K44" i="35"/>
  <c r="K43" i="35"/>
  <c r="K42" i="35"/>
  <c r="K41" i="35"/>
  <c r="K35" i="35"/>
  <c r="K33" i="35"/>
  <c r="K32" i="35"/>
  <c r="K31" i="35"/>
  <c r="K30" i="35"/>
  <c r="K29" i="35"/>
  <c r="K28" i="35"/>
  <c r="K27" i="35"/>
  <c r="I25" i="35"/>
  <c r="K25" i="35" s="1"/>
  <c r="I24" i="35"/>
  <c r="K24" i="35" s="1"/>
  <c r="K23" i="35"/>
  <c r="K26" i="35"/>
  <c r="K17" i="35"/>
  <c r="K15" i="35"/>
  <c r="K14" i="35"/>
  <c r="K13" i="35"/>
  <c r="K12" i="35"/>
  <c r="K11" i="35"/>
  <c r="I9" i="35"/>
  <c r="K9" i="35" s="1"/>
  <c r="I8" i="35"/>
  <c r="K8" i="35" s="1"/>
  <c r="I7" i="35"/>
  <c r="K7" i="35" s="1"/>
  <c r="I6" i="35"/>
  <c r="K6" i="35" s="1"/>
  <c r="K5" i="35"/>
  <c r="K10" i="35"/>
  <c r="H52" i="33"/>
  <c r="I52" i="33" s="1"/>
  <c r="K52" i="33" s="1"/>
  <c r="I55" i="33"/>
  <c r="K55" i="33" s="1"/>
  <c r="I54" i="33"/>
  <c r="K54" i="33" s="1"/>
  <c r="I53" i="33"/>
  <c r="K53" i="33" s="1"/>
  <c r="I51" i="33"/>
  <c r="K51" i="33" s="1"/>
  <c r="I50" i="33"/>
  <c r="K50" i="33" s="1"/>
  <c r="I49" i="33"/>
  <c r="K49" i="33" s="1"/>
  <c r="I48" i="33"/>
  <c r="K48" i="33" s="1"/>
  <c r="I58" i="33"/>
  <c r="H56" i="33"/>
  <c r="I56" i="33" s="1"/>
  <c r="H57" i="33" s="1"/>
  <c r="I42" i="33"/>
  <c r="K42" i="33" s="1"/>
  <c r="H40" i="33"/>
  <c r="I40" i="33" s="1"/>
  <c r="H41" i="33" s="1"/>
  <c r="I39" i="33"/>
  <c r="I38" i="33"/>
  <c r="K38" i="33" s="1"/>
  <c r="H37" i="33"/>
  <c r="I37" i="33" s="1"/>
  <c r="K37" i="33" s="1"/>
  <c r="I36" i="33"/>
  <c r="I35" i="33"/>
  <c r="K35" i="33" s="1"/>
  <c r="I34" i="33"/>
  <c r="K34" i="33" s="1"/>
  <c r="I33" i="33"/>
  <c r="K33" i="33" s="1"/>
  <c r="H26" i="33"/>
  <c r="I26" i="33" s="1"/>
  <c r="I25" i="33"/>
  <c r="K25" i="33" s="1"/>
  <c r="I24" i="33"/>
  <c r="K24" i="33" s="1"/>
  <c r="H23" i="33"/>
  <c r="I23" i="33" s="1"/>
  <c r="K23" i="33" s="1"/>
  <c r="I22" i="33"/>
  <c r="K22" i="33" s="1"/>
  <c r="I21" i="33"/>
  <c r="K21" i="33" s="1"/>
  <c r="K20" i="33"/>
  <c r="K19" i="33"/>
  <c r="K13" i="33"/>
  <c r="K11" i="33"/>
  <c r="K10" i="33"/>
  <c r="K8" i="33"/>
  <c r="K7" i="33"/>
  <c r="K53" i="32"/>
  <c r="K52" i="32"/>
  <c r="K49" i="32"/>
  <c r="K48" i="32"/>
  <c r="K45" i="32"/>
  <c r="K44" i="32"/>
  <c r="K54" i="32"/>
  <c r="H45" i="32"/>
  <c r="H44" i="32"/>
  <c r="K35" i="32"/>
  <c r="K34" i="32"/>
  <c r="K33" i="32"/>
  <c r="K32" i="32"/>
  <c r="K31" i="32"/>
  <c r="K28" i="32"/>
  <c r="K27" i="32"/>
  <c r="K23" i="32"/>
  <c r="K24" i="32"/>
  <c r="H26" i="32"/>
  <c r="K26" i="32" s="1"/>
  <c r="H25" i="32"/>
  <c r="K25" i="32" s="1"/>
  <c r="K16" i="32"/>
  <c r="K15" i="32"/>
  <c r="K14" i="32"/>
  <c r="K13" i="32"/>
  <c r="K12" i="32"/>
  <c r="K11" i="32"/>
  <c r="K10" i="32"/>
  <c r="H9" i="32"/>
  <c r="K9" i="32" s="1"/>
  <c r="K5" i="32"/>
  <c r="H8" i="32"/>
  <c r="K8" i="32" s="1"/>
  <c r="H7" i="32"/>
  <c r="K7" i="32" s="1"/>
  <c r="H6" i="32"/>
  <c r="K6" i="32" s="1"/>
  <c r="K23" i="37"/>
  <c r="K26" i="37"/>
  <c r="K25" i="37"/>
  <c r="K24" i="37"/>
  <c r="K22" i="37"/>
  <c r="K11" i="37"/>
  <c r="K10" i="37"/>
  <c r="K27" i="37"/>
  <c r="K21" i="37"/>
  <c r="K20" i="37"/>
  <c r="K19" i="37"/>
  <c r="K18" i="37"/>
  <c r="K12" i="37"/>
  <c r="K7" i="37"/>
  <c r="K6" i="37"/>
  <c r="K5" i="37"/>
  <c r="K21" i="34"/>
  <c r="K20" i="34"/>
  <c r="K19" i="34"/>
  <c r="K18" i="34"/>
  <c r="K17" i="34"/>
  <c r="K6" i="34"/>
  <c r="K7" i="34"/>
  <c r="K9" i="34"/>
  <c r="K10" i="34"/>
  <c r="K11" i="34"/>
  <c r="K5" i="34"/>
  <c r="K29" i="32"/>
  <c r="K30" i="32"/>
  <c r="K47" i="32"/>
  <c r="K46" i="32"/>
  <c r="K5" i="33"/>
  <c r="K58" i="33"/>
  <c r="K43" i="32"/>
  <c r="K55" i="32"/>
  <c r="K51" i="32"/>
  <c r="K50" i="32"/>
  <c r="K42" i="32"/>
  <c r="K41" i="32"/>
  <c r="K22" i="32"/>
  <c r="C12" i="31" l="1"/>
  <c r="K12" i="34"/>
  <c r="K52" i="35"/>
  <c r="K16" i="35"/>
  <c r="K18" i="35" s="1"/>
  <c r="K53" i="35"/>
  <c r="K55" i="35" s="1"/>
  <c r="K34" i="35"/>
  <c r="K36" i="35" s="1"/>
  <c r="K26" i="33"/>
  <c r="I27" i="33"/>
  <c r="K27" i="33" s="1"/>
  <c r="I41" i="33"/>
  <c r="K41" i="33" s="1"/>
  <c r="K40" i="33"/>
  <c r="K56" i="33"/>
  <c r="I57" i="33"/>
  <c r="K57" i="33" s="1"/>
  <c r="K12" i="33"/>
  <c r="K9" i="33"/>
  <c r="K17" i="32"/>
  <c r="K28" i="37"/>
  <c r="K13" i="37"/>
  <c r="K22" i="34"/>
  <c r="K36" i="32"/>
  <c r="K56" i="32"/>
  <c r="K28" i="33" l="1"/>
  <c r="K43" i="33"/>
  <c r="K14" i="33"/>
  <c r="C11" i="31" s="1"/>
  <c r="K59" i="33"/>
  <c r="J14" i="30"/>
  <c r="J13" i="30"/>
  <c r="J12" i="30"/>
  <c r="J11" i="30"/>
  <c r="J10" i="30"/>
  <c r="J9" i="30"/>
  <c r="J8" i="30"/>
  <c r="J5" i="30"/>
  <c r="J4" i="30"/>
  <c r="J15" i="30" l="1"/>
  <c r="C13" i="31" l="1"/>
</calcChain>
</file>

<file path=xl/sharedStrings.xml><?xml version="1.0" encoding="utf-8"?>
<sst xmlns="http://schemas.openxmlformats.org/spreadsheetml/2006/main" count="434" uniqueCount="152">
  <si>
    <t>QUANTIDADE TOTAL</t>
  </si>
  <si>
    <t>DESCRIÇÃO</t>
  </si>
  <si>
    <t>VALOR UNITARIO</t>
  </si>
  <si>
    <t>VALOR TOTAL</t>
  </si>
  <si>
    <t>TOTAL</t>
  </si>
  <si>
    <t>VALORES</t>
  </si>
  <si>
    <t>TINTA VERMELHA 3600ML</t>
  </si>
  <si>
    <t>TINTA ZARCAO 3,6 LT</t>
  </si>
  <si>
    <t>TUBO FITA SIMILAR - ROLO C/ 30 METROS</t>
  </si>
  <si>
    <t>TINTA PRETA 3600ML</t>
  </si>
  <si>
    <t>PINCEL 1"</t>
  </si>
  <si>
    <t>ROLO DE PINTURA 5cm</t>
  </si>
  <si>
    <t>AGUARRAS 900ML</t>
  </si>
  <si>
    <t>ELETRODO OK 48 2.5 MM</t>
  </si>
  <si>
    <t>THINER 900ML</t>
  </si>
  <si>
    <t>CONSTRUTORA</t>
  </si>
  <si>
    <t>NOME DA OBRA</t>
  </si>
  <si>
    <t>QUANT. DE BLOCOS</t>
  </si>
  <si>
    <t>QUANT. DE PAVIMENTOS</t>
  </si>
  <si>
    <t>VALOR ABERTO - MATERIAIS</t>
  </si>
  <si>
    <t>QUANTIDADE POR APART.</t>
  </si>
  <si>
    <t>COTOVELO P/GAS 20MM X 20MM PRENSAR</t>
  </si>
  <si>
    <t>COTOVELO FEMEA P/GAS 1/2`` X 20MM PRENSAR</t>
  </si>
  <si>
    <t>TUBO MULTICAMADA GAS DN 20MM BRANCO</t>
  </si>
  <si>
    <t>CINTA PERFURADA 1 MTS X 18MM</t>
  </si>
  <si>
    <t xml:space="preserve">TEFLON 50 METROS </t>
  </si>
  <si>
    <t>QUANT. DE APARTAMENTOS:</t>
  </si>
  <si>
    <t>METRAGEM POR APART.</t>
  </si>
  <si>
    <t>REDE SECUNDARIA - MULTICAMADA Ø20mm</t>
  </si>
  <si>
    <t>REDE SECUNDARIA - MULTICAMADA Ø16mm</t>
  </si>
  <si>
    <t>CONECTOR FEMEA P/GAS 1/2`` X 16MM PRENSAR</t>
  </si>
  <si>
    <t>COTOVELO P/GAS 16MM X 16MM PRENSAR</t>
  </si>
  <si>
    <t>COTOVELO FEMEA P/GAS 1/2`` X 16MM PRENSAR</t>
  </si>
  <si>
    <t>TUBO MULTICAMADA GAS DN 16MM BRANCO</t>
  </si>
  <si>
    <t>REDE SECUNDARIA - MULTICAMADA Ø26mm</t>
  </si>
  <si>
    <t>CONECTOR FEMEA P/GAS 3/4`` X 26MM PRENSAR</t>
  </si>
  <si>
    <t>BUCHA RED 3/4`` X 1/2`` BSP 150# GALV</t>
  </si>
  <si>
    <t>COTOVELO P/GAS 26MM X 26MM PRENSAR</t>
  </si>
  <si>
    <t>COTOVELO FEMEA P/GAS 3/4`` X 26MM PRENSAR</t>
  </si>
  <si>
    <t>TUBO MULTICAMADA GAS DN 26MM BRANCO</t>
  </si>
  <si>
    <t>REDE SECUNDARIA - MULTICAMADA Ø32mm</t>
  </si>
  <si>
    <t>CONECTOR FEMEA P/GAS 1`` X 32MM PRENSAR</t>
  </si>
  <si>
    <t>COTOVELO P/GAS 32MM X 32MM PRENSAR</t>
  </si>
  <si>
    <t>COTOVELO FEMEA P/GAS 3/4`` X 32MM PRENSAR</t>
  </si>
  <si>
    <t>UNIAO P/GAS 32MM X 32MM PRENSAR</t>
  </si>
  <si>
    <t>TUBO MULTICAMADA GAS DN 32MM BRANCO</t>
  </si>
  <si>
    <t>PLUG 1/2`` BSP 150# GALV</t>
  </si>
  <si>
    <t>BUCHA RED 1`` X 3/4`` BSP 150# GALV</t>
  </si>
  <si>
    <t>REDE PRIMARIA - MULTICAMADA Ø20mm</t>
  </si>
  <si>
    <t>NIPLE DUPLO 3/4 BSP 150 GALVANIZADA</t>
  </si>
  <si>
    <t>CONECTOR FEMEA P/GAS 3/4`` X 20MM PRENSAR</t>
  </si>
  <si>
    <t>UNIAO 3/4``PLANA BSP 150# GALV</t>
  </si>
  <si>
    <t>VALVULA ESF TRIPARTIDA 3/4`` PR</t>
  </si>
  <si>
    <t>PLUG 3/4`` BSP 150# GALV</t>
  </si>
  <si>
    <t>TEE INTERM.P/GAS 20MM X 20MM X 20MM</t>
  </si>
  <si>
    <t>BUCHA NYLON 10 C/ PARAFUSO</t>
  </si>
  <si>
    <t>TEE INTERM.P/GAS 26MM X 26MM X 26MM</t>
  </si>
  <si>
    <t>TEE INTERM.P/GAS 32MM X 32MM X 32MM</t>
  </si>
  <si>
    <t>TEE INTERM.P/GAS 16MM X 16MM X 16MM</t>
  </si>
  <si>
    <t>NIPLE 1`` BSP 150# GALV</t>
  </si>
  <si>
    <t>UNIAO 1`` PLANA BSP 150# GALV</t>
  </si>
  <si>
    <t>VALVULA ESF MONOBLOCO 1´´</t>
  </si>
  <si>
    <t>PLUG 1`` BSP 150# GALV</t>
  </si>
  <si>
    <t>UNIAO P/GAS 20MM X 20MM PRENSAR</t>
  </si>
  <si>
    <t>UNIAO P/GAS 26MM X 26MM PRENSAR</t>
  </si>
  <si>
    <t>CONJUNTO MEDIDOR + REGULADOR GLP - DOMESTICO</t>
  </si>
  <si>
    <t>MEDIDORES G 0,6  (DAEFLEX)</t>
  </si>
  <si>
    <t>PORCA 3/8" SAE</t>
  </si>
  <si>
    <t>MEIA UNIÃO 1/2" NPT X 3/8" SAE</t>
  </si>
  <si>
    <t>COBRE 3/8 FLEXIVEL</t>
  </si>
  <si>
    <t xml:space="preserve">REGULADOR DE PRESSÃO 5 KG/H ENTRADA 1/8 BORB E SAIDA 3/8 SAE </t>
  </si>
  <si>
    <t>CONJUNTO MEDIDOR + REGULADOR GN - DOMESTICO</t>
  </si>
  <si>
    <t xml:space="preserve">MEDIDOR G 2,5 </t>
  </si>
  <si>
    <t>TUBETE 1.1/4 X 3/4 BSP</t>
  </si>
  <si>
    <t>QUANT. POR MEDIDOR</t>
  </si>
  <si>
    <t>VALVULA ESFERICA BORBOLETA RETA MF 3/4`` PN 40</t>
  </si>
  <si>
    <t>ADAPTADOR PISCANO MF Ø1.1/4 x 3/4"</t>
  </si>
  <si>
    <t>TEE FEMEA P/GAS 20MM X 3/4``</t>
  </si>
  <si>
    <t>TEE FEMEA P/GAS 20MM X 1/2``</t>
  </si>
  <si>
    <t>SUPORTE "L" ATE 1"</t>
  </si>
  <si>
    <t>COTOVELO FEMEA P/GAS 3/4`` X 20MM PRENSAR</t>
  </si>
  <si>
    <t>PRUMADA - MULTICAMADA Ø20mm</t>
  </si>
  <si>
    <t>PRUMADA - MULTICAMADA Ø26mm</t>
  </si>
  <si>
    <t>PRUMADA - MULTICAMADA Ø32mm</t>
  </si>
  <si>
    <t>TEE FEMEA P/GAS 26MM X 3/4``</t>
  </si>
  <si>
    <t>TEE FEMEA P/GAS 32MM X 3/4``</t>
  </si>
  <si>
    <t>QUANT. PAVIMENTOS</t>
  </si>
  <si>
    <t>TEE 1/2" BSP 150# GALV</t>
  </si>
  <si>
    <t>COTOVELO 1/2" BSP 150# GALV</t>
  </si>
  <si>
    <t xml:space="preserve">TUBO AÇO  1/2" </t>
  </si>
  <si>
    <t>TEE 3/4" BSP 150# GALV</t>
  </si>
  <si>
    <t>COTOVELO 3/4" BSP 150# GALV</t>
  </si>
  <si>
    <t>REGULADOR 2 EST BP2202 C/ OPSO 12M³/H PS 220MMCA GN</t>
  </si>
  <si>
    <t>TUBO AÇO  3/4"</t>
  </si>
  <si>
    <t>NIPLE DUPLO REDUCAO 3/4`` X 1/2`` BSP GALVANIZADA</t>
  </si>
  <si>
    <t>LUVA 3/4" BSP 150# GALV</t>
  </si>
  <si>
    <t>METRAGEM REDE</t>
  </si>
  <si>
    <t>VALOR DE MATERIAL</t>
  </si>
  <si>
    <t>VALOR DE MEDIDORES E REGULADORES</t>
  </si>
  <si>
    <t>REDE PRIMARIA - MULTICAMADA Ø26mm</t>
  </si>
  <si>
    <t>REDE PRIMARIA - MULTICAMADA Ø32mm</t>
  </si>
  <si>
    <t>REDE PRIMARIA - PEAD Ø63mm</t>
  </si>
  <si>
    <t>TUBO PEAD 63 mm</t>
  </si>
  <si>
    <t>COTOVELO PEAD Ø63mm</t>
  </si>
  <si>
    <t>TEE ELETROFUSAO 63MM PE100</t>
  </si>
  <si>
    <t>TRANSICAO PEAD 63 mm x AÇO 2" ROSCA MACHO</t>
  </si>
  <si>
    <t>LUVA PEAD 63 mm</t>
  </si>
  <si>
    <t>LUVA 2" BSP 150# GALV</t>
  </si>
  <si>
    <t>NIPLE DUPLO 2`` BSP 150# GALVANIZADA</t>
  </si>
  <si>
    <t>UNIAO 2`` ASSENTO CONICO BRONZE BSP 150# GALV</t>
  </si>
  <si>
    <t>VALVULA ESF MONOBLOCO 2´´</t>
  </si>
  <si>
    <t>LUVA RED 2 X 1`` BSP GALV</t>
  </si>
  <si>
    <t>REDE PRIMARIA - PEAD Ø32mm</t>
  </si>
  <si>
    <t>TUBO PEAD 32 mm</t>
  </si>
  <si>
    <t>COTOVELO PEAD Ø32mm</t>
  </si>
  <si>
    <t>TEE ELETROFUSAO 32MM PE100</t>
  </si>
  <si>
    <t>TRANSICAO PEAD 32 mm x AÇO 1" ROSCA MACHO</t>
  </si>
  <si>
    <t>LUVA PEAD 32 mm</t>
  </si>
  <si>
    <t>LUVA 1" BSP 150# GALV</t>
  </si>
  <si>
    <t>VALVULA ESF MONOBLOCO 1``</t>
  </si>
  <si>
    <t>LUVA RED 1" X 3/4" BSP 150# GALV</t>
  </si>
  <si>
    <t>PRUMADA - AÇO Ø2"</t>
  </si>
  <si>
    <t xml:space="preserve">TUBO AÇO 2" </t>
  </si>
  <si>
    <t>CURVA 90 SCH40 S/C 2</t>
  </si>
  <si>
    <t>TE RED SCH40 S/C 2 X 1</t>
  </si>
  <si>
    <t>REDUCAO CONC SCH40 S/C 1 X 3/4</t>
  </si>
  <si>
    <t>REDUCAO CONC SCH40 S/C 3/4 X 1/2</t>
  </si>
  <si>
    <t>PRUMADA - AÇO Ø1"</t>
  </si>
  <si>
    <t xml:space="preserve">TUBO AÇO  1" </t>
  </si>
  <si>
    <t>CURVA 90 SCH40 S/C 1</t>
  </si>
  <si>
    <t>TE RED SCH40 S/C 1 X 1/2"</t>
  </si>
  <si>
    <t>CANTONEIRA 1" x 1/2</t>
  </si>
  <si>
    <t>BARRA ROSCADA 1/4"</t>
  </si>
  <si>
    <t>PORCA SEXTAVADA 1/4"</t>
  </si>
  <si>
    <t>PARABOLT CONE x JAQUETA 3/8"</t>
  </si>
  <si>
    <t>PRUMADA - AÇO Ø3/4"</t>
  </si>
  <si>
    <t>REDE SECUNDARIA - AÇO Ø1/2"</t>
  </si>
  <si>
    <t>LUVA 1/2" BSP 150# GALV</t>
  </si>
  <si>
    <t>TEE 1/2`` NPT 150# PR</t>
  </si>
  <si>
    <t>REDE SECUNDARIA - AÇO Ø3/4"</t>
  </si>
  <si>
    <t>LUVA RED 3/4`` X 1/2`` BSP 150# GALV</t>
  </si>
  <si>
    <t>COTOVELO RED 3/4`` X 1/2`` BSP 150# GALV</t>
  </si>
  <si>
    <t>QUANTIDADE DE BLOCOS:</t>
  </si>
  <si>
    <t>QUANT. PAVIMENTOS:</t>
  </si>
  <si>
    <t>NIPLE DUPLO 1/2`` BSP 150# GALVANIZADA</t>
  </si>
  <si>
    <t>TINTA ALUMINIO 3600ML</t>
  </si>
  <si>
    <t>TINTA AMARELA 3600ML</t>
  </si>
  <si>
    <t>QUANT. DE APARTAMENTOS</t>
  </si>
  <si>
    <t>VÁLVULA P-02 1/2"</t>
  </si>
  <si>
    <t>MATERIAL DE CONSUMO</t>
  </si>
  <si>
    <t>TIPO DE GÁS</t>
  </si>
  <si>
    <t>INFORMAÇÕES SOBRE A INSTALAÇÃO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</si>
</sst>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Fill="0" applyProtection="0"/>
    <xf numFmtId="44" fontId="6" fillId="0" borderId="0" applyFont="0" applyFill="0" applyBorder="0" applyAlignment="0" applyProtection="0"/>
  </cellStyleXfs>
  <cellXfs count="194">
    <xf numFmtId="0" fontId="0" fillId="0" borderId="0" xfId="0"/>
    <xf numFmtId="0" fontId="2" fillId="2" borderId="4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" fillId="2" borderId="24" xfId="0" applyFont="1" applyFill="1" applyBorder="1" applyAlignment="1">
      <alignment horizontal="left"/>
    </xf>
    <xf numFmtId="0" fontId="0" fillId="3" borderId="30" xfId="0" applyFill="1" applyBorder="1" applyAlignment="1">
      <alignment horizontal="center"/>
    </xf>
    <xf numFmtId="44" fontId="0" fillId="0" borderId="0" xfId="2" applyFont="1" applyAlignment="1">
      <alignment horizontal="center"/>
    </xf>
    <xf numFmtId="44" fontId="1" fillId="0" borderId="31" xfId="2" applyFont="1" applyBorder="1" applyAlignment="1">
      <alignment horizontal="center"/>
    </xf>
    <xf numFmtId="44" fontId="1" fillId="0" borderId="34" xfId="2" applyFont="1" applyBorder="1" applyAlignment="1">
      <alignment horizontal="center"/>
    </xf>
    <xf numFmtId="44" fontId="0" fillId="0" borderId="25" xfId="2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19" xfId="2" applyFont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1" fillId="0" borderId="5" xfId="2" applyFont="1" applyBorder="1" applyAlignment="1">
      <alignment horizontal="center"/>
    </xf>
    <xf numFmtId="44" fontId="0" fillId="0" borderId="31" xfId="2" applyFont="1" applyBorder="1" applyAlignment="1">
      <alignment horizontal="center"/>
    </xf>
    <xf numFmtId="44" fontId="0" fillId="0" borderId="18" xfId="2" applyFont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0" fillId="0" borderId="25" xfId="0" applyBorder="1" applyAlignment="1">
      <alignment horizontal="center"/>
    </xf>
    <xf numFmtId="0" fontId="2" fillId="2" borderId="9" xfId="0" applyFont="1" applyFill="1" applyBorder="1"/>
    <xf numFmtId="0" fontId="1" fillId="0" borderId="34" xfId="0" applyFont="1" applyBorder="1"/>
    <xf numFmtId="44" fontId="1" fillId="0" borderId="0" xfId="2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44" fontId="0" fillId="0" borderId="25" xfId="2" applyFont="1" applyFill="1" applyBorder="1" applyAlignment="1">
      <alignment horizontal="center"/>
    </xf>
    <xf numFmtId="44" fontId="0" fillId="0" borderId="1" xfId="2" applyFont="1" applyFill="1" applyBorder="1" applyAlignment="1">
      <alignment horizontal="center"/>
    </xf>
    <xf numFmtId="44" fontId="0" fillId="0" borderId="31" xfId="2" applyFont="1" applyFill="1" applyBorder="1" applyAlignment="1">
      <alignment horizontal="center"/>
    </xf>
    <xf numFmtId="44" fontId="1" fillId="0" borderId="44" xfId="2" applyFont="1" applyBorder="1" applyAlignment="1">
      <alignment horizontal="center"/>
    </xf>
    <xf numFmtId="44" fontId="0" fillId="0" borderId="1" xfId="0" applyNumberFormat="1" applyBorder="1"/>
    <xf numFmtId="44" fontId="0" fillId="0" borderId="20" xfId="0" applyNumberFormat="1" applyBorder="1"/>
    <xf numFmtId="0" fontId="7" fillId="0" borderId="3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3" fillId="0" borderId="21" xfId="0" applyFont="1" applyBorder="1"/>
    <xf numFmtId="0" fontId="3" fillId="3" borderId="30" xfId="0" applyFont="1" applyFill="1" applyBorder="1"/>
    <xf numFmtId="44" fontId="0" fillId="3" borderId="5" xfId="0" applyNumberFormat="1" applyFill="1" applyBorder="1"/>
    <xf numFmtId="44" fontId="2" fillId="0" borderId="2" xfId="0" applyNumberFormat="1" applyFont="1" applyBorder="1"/>
    <xf numFmtId="44" fontId="2" fillId="0" borderId="2" xfId="2" applyFont="1" applyBorder="1"/>
    <xf numFmtId="44" fontId="2" fillId="0" borderId="12" xfId="2" applyFont="1" applyBorder="1"/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4" fontId="2" fillId="0" borderId="25" xfId="0" applyNumberFormat="1" applyFont="1" applyBorder="1"/>
    <xf numFmtId="44" fontId="2" fillId="0" borderId="1" xfId="0" applyNumberFormat="1" applyFont="1" applyBorder="1"/>
    <xf numFmtId="44" fontId="2" fillId="0" borderId="1" xfId="2" applyFont="1" applyBorder="1"/>
    <xf numFmtId="44" fontId="2" fillId="0" borderId="19" xfId="2" applyFont="1" applyBorder="1"/>
    <xf numFmtId="44" fontId="2" fillId="0" borderId="33" xfId="0" applyNumberFormat="1" applyFont="1" applyBorder="1"/>
    <xf numFmtId="44" fontId="2" fillId="0" borderId="21" xfId="0" applyNumberFormat="1" applyFont="1" applyBorder="1"/>
    <xf numFmtId="44" fontId="2" fillId="0" borderId="21" xfId="2" applyFont="1" applyBorder="1"/>
    <xf numFmtId="44" fontId="2" fillId="0" borderId="3" xfId="2" applyFont="1" applyBorder="1"/>
    <xf numFmtId="44" fontId="2" fillId="0" borderId="26" xfId="2" applyFont="1" applyBorder="1"/>
    <xf numFmtId="0" fontId="0" fillId="0" borderId="28" xfId="0" applyBorder="1" applyAlignment="1">
      <alignment horizontal="center"/>
    </xf>
    <xf numFmtId="0" fontId="1" fillId="0" borderId="34" xfId="0" applyFont="1" applyBorder="1" applyAlignment="1">
      <alignment horizontal="center"/>
    </xf>
    <xf numFmtId="44" fontId="2" fillId="0" borderId="32" xfId="0" applyNumberFormat="1" applyFont="1" applyBorder="1"/>
    <xf numFmtId="0" fontId="0" fillId="0" borderId="3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44" fontId="0" fillId="0" borderId="29" xfId="2" applyFont="1" applyBorder="1" applyAlignment="1">
      <alignment horizontal="center"/>
    </xf>
    <xf numFmtId="44" fontId="0" fillId="0" borderId="23" xfId="2" applyFont="1" applyBorder="1" applyAlignment="1">
      <alignment horizontal="center"/>
    </xf>
    <xf numFmtId="44" fontId="0" fillId="0" borderId="28" xfId="2" applyFont="1" applyBorder="1" applyAlignment="1">
      <alignment horizontal="center"/>
    </xf>
    <xf numFmtId="44" fontId="2" fillId="0" borderId="16" xfId="0" applyNumberFormat="1" applyFont="1" applyBorder="1"/>
    <xf numFmtId="0" fontId="5" fillId="0" borderId="9" xfId="1" applyFont="1" applyFill="1" applyBorder="1" applyAlignment="1" applyProtection="1">
      <alignment horizontal="left"/>
    </xf>
    <xf numFmtId="44" fontId="1" fillId="0" borderId="50" xfId="2" applyFont="1" applyBorder="1" applyAlignment="1">
      <alignment horizontal="center"/>
    </xf>
    <xf numFmtId="44" fontId="2" fillId="0" borderId="4" xfId="0" applyNumberFormat="1" applyFont="1" applyBorder="1"/>
    <xf numFmtId="44" fontId="0" fillId="0" borderId="20" xfId="2" applyFont="1" applyBorder="1" applyAlignment="1">
      <alignment horizontal="center"/>
    </xf>
    <xf numFmtId="0" fontId="2" fillId="0" borderId="9" xfId="0" applyFont="1" applyBorder="1"/>
    <xf numFmtId="0" fontId="0" fillId="3" borderId="43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0" fontId="0" fillId="3" borderId="35" xfId="0" applyFill="1" applyBorder="1" applyAlignment="1">
      <alignment horizontal="center"/>
    </xf>
    <xf numFmtId="44" fontId="2" fillId="0" borderId="7" xfId="0" applyNumberFormat="1" applyFont="1" applyBorder="1"/>
    <xf numFmtId="44" fontId="2" fillId="0" borderId="12" xfId="0" applyNumberFormat="1" applyFont="1" applyBorder="1"/>
    <xf numFmtId="44" fontId="2" fillId="0" borderId="22" xfId="0" applyNumberFormat="1" applyFont="1" applyBorder="1"/>
    <xf numFmtId="44" fontId="0" fillId="0" borderId="22" xfId="2" applyFont="1" applyBorder="1" applyAlignment="1">
      <alignment horizontal="center"/>
    </xf>
    <xf numFmtId="44" fontId="2" fillId="0" borderId="37" xfId="0" applyNumberFormat="1" applyFont="1" applyBorder="1"/>
    <xf numFmtId="44" fontId="0" fillId="0" borderId="27" xfId="2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44" fontId="2" fillId="0" borderId="22" xfId="2" applyFont="1" applyBorder="1"/>
    <xf numFmtId="44" fontId="2" fillId="0" borderId="27" xfId="2" applyFont="1" applyBorder="1"/>
    <xf numFmtId="0" fontId="0" fillId="3" borderId="22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51" xfId="0" applyBorder="1" applyAlignment="1">
      <alignment horizontal="center"/>
    </xf>
    <xf numFmtId="44" fontId="2" fillId="0" borderId="52" xfId="0" applyNumberFormat="1" applyFont="1" applyBorder="1"/>
    <xf numFmtId="44" fontId="2" fillId="0" borderId="52" xfId="2" applyFont="1" applyBorder="1"/>
    <xf numFmtId="44" fontId="2" fillId="0" borderId="53" xfId="2" applyFont="1" applyBorder="1"/>
    <xf numFmtId="44" fontId="2" fillId="0" borderId="29" xfId="0" applyNumberFormat="1" applyFont="1" applyBorder="1"/>
    <xf numFmtId="44" fontId="2" fillId="0" borderId="23" xfId="0" applyNumberFormat="1" applyFont="1" applyBorder="1"/>
    <xf numFmtId="44" fontId="2" fillId="0" borderId="23" xfId="2" applyFont="1" applyBorder="1"/>
    <xf numFmtId="44" fontId="2" fillId="0" borderId="28" xfId="2" applyFont="1" applyBorder="1"/>
    <xf numFmtId="44" fontId="2" fillId="0" borderId="1" xfId="2" applyFont="1" applyFill="1" applyBorder="1"/>
    <xf numFmtId="44" fontId="0" fillId="0" borderId="29" xfId="2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44" fontId="0" fillId="0" borderId="23" xfId="2" applyFont="1" applyFill="1" applyBorder="1" applyAlignment="1">
      <alignment horizontal="center"/>
    </xf>
    <xf numFmtId="44" fontId="0" fillId="0" borderId="24" xfId="2" applyFont="1" applyFill="1" applyBorder="1" applyAlignment="1">
      <alignment horizontal="center"/>
    </xf>
    <xf numFmtId="44" fontId="0" fillId="0" borderId="28" xfId="2" applyFont="1" applyFill="1" applyBorder="1" applyAlignment="1">
      <alignment horizontal="center"/>
    </xf>
    <xf numFmtId="44" fontId="2" fillId="0" borderId="21" xfId="2" applyFont="1" applyFill="1" applyBorder="1"/>
    <xf numFmtId="44" fontId="2" fillId="0" borderId="3" xfId="2" applyFont="1" applyFill="1" applyBorder="1"/>
    <xf numFmtId="44" fontId="2" fillId="0" borderId="26" xfId="2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44" fontId="1" fillId="0" borderId="30" xfId="2" applyFont="1" applyFill="1" applyBorder="1" applyAlignment="1"/>
    <xf numFmtId="44" fontId="1" fillId="0" borderId="35" xfId="2" applyFont="1" applyFill="1" applyBorder="1" applyAlignment="1"/>
    <xf numFmtId="0" fontId="1" fillId="4" borderId="30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3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44" fontId="1" fillId="0" borderId="30" xfId="2" applyFont="1" applyFill="1" applyBorder="1" applyAlignment="1">
      <alignment horizontal="center"/>
    </xf>
    <xf numFmtId="44" fontId="1" fillId="0" borderId="35" xfId="2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3" borderId="30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45" xfId="0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5" fillId="0" borderId="21" xfId="1" applyFont="1" applyFill="1" applyBorder="1" applyAlignment="1" applyProtection="1">
      <alignment horizontal="left"/>
    </xf>
    <xf numFmtId="0" fontId="5" fillId="0" borderId="22" xfId="1" applyFont="1" applyFill="1" applyBorder="1" applyAlignment="1" applyProtection="1">
      <alignment horizontal="left"/>
    </xf>
    <xf numFmtId="0" fontId="5" fillId="0" borderId="23" xfId="1" applyFont="1" applyFill="1" applyBorder="1" applyAlignment="1" applyProtection="1">
      <alignment horizontal="left"/>
    </xf>
    <xf numFmtId="0" fontId="2" fillId="2" borderId="48" xfId="0" applyFont="1" applyFill="1" applyBorder="1" applyAlignment="1">
      <alignment horizontal="left"/>
    </xf>
    <xf numFmtId="0" fontId="2" fillId="2" borderId="47" xfId="0" applyFont="1" applyFill="1" applyBorder="1" applyAlignment="1">
      <alignment horizontal="left"/>
    </xf>
    <xf numFmtId="0" fontId="2" fillId="2" borderId="49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1" fillId="3" borderId="42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2" fillId="2" borderId="9" xfId="0" quotePrefix="1" applyFont="1" applyFill="1" applyBorder="1" applyAlignment="1">
      <alignment horizontal="left"/>
    </xf>
    <xf numFmtId="0" fontId="5" fillId="0" borderId="9" xfId="1" applyFont="1" applyFill="1" applyBorder="1" applyAlignment="1" applyProtection="1">
      <alignment horizontal="left"/>
    </xf>
    <xf numFmtId="0" fontId="5" fillId="0" borderId="2" xfId="1" applyFont="1" applyFill="1" applyBorder="1" applyAlignment="1" applyProtection="1">
      <alignment horizontal="left"/>
    </xf>
    <xf numFmtId="0" fontId="5" fillId="0" borderId="16" xfId="1" applyFont="1" applyFill="1" applyBorder="1" applyAlignment="1" applyProtection="1">
      <alignment horizontal="left"/>
    </xf>
    <xf numFmtId="0" fontId="1" fillId="3" borderId="30" xfId="0" applyFont="1" applyFill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5" xfId="0" applyFont="1" applyBorder="1" applyAlignment="1">
      <alignment horizontal="left"/>
    </xf>
  </cellXfs>
  <cellStyles count="3">
    <cellStyle name="Moeda" xfId="2" builtinId="4"/>
    <cellStyle name="Normal" xfId="0" builtinId="0"/>
    <cellStyle name="Normal 2" xfId="1" xr:uid="{A9BD97AC-10EF-4168-A47B-D4D033EE4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1</xdr:row>
      <xdr:rowOff>19051</xdr:rowOff>
    </xdr:from>
    <xdr:to>
      <xdr:col>14</xdr:col>
      <xdr:colOff>467229</xdr:colOff>
      <xdr:row>10</xdr:row>
      <xdr:rowOff>188583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F02A91-9D52-4FB4-88C4-38F972085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7350" y="219076"/>
          <a:ext cx="2029329" cy="17125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1</xdr:row>
      <xdr:rowOff>19051</xdr:rowOff>
    </xdr:from>
    <xdr:to>
      <xdr:col>14</xdr:col>
      <xdr:colOff>467229</xdr:colOff>
      <xdr:row>9</xdr:row>
      <xdr:rowOff>179058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834D3F0-21F0-9410-5BD2-DAA4C1C93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7350" y="219076"/>
          <a:ext cx="2029329" cy="1712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12401-D77C-4D2C-8B75-A6E175CEB35A}">
  <dimension ref="B1:E13"/>
  <sheetViews>
    <sheetView workbookViewId="0">
      <selection activeCell="C11" sqref="C11"/>
    </sheetView>
  </sheetViews>
  <sheetFormatPr defaultRowHeight="15" x14ac:dyDescent="0.25"/>
  <cols>
    <col min="1" max="1" width="6.140625" customWidth="1"/>
    <col min="2" max="2" width="57.28515625" customWidth="1"/>
    <col min="3" max="3" width="14.28515625" bestFit="1" customWidth="1"/>
    <col min="4" max="4" width="16" bestFit="1" customWidth="1"/>
    <col min="5" max="5" width="13.28515625" bestFit="1" customWidth="1"/>
  </cols>
  <sheetData>
    <row r="1" spans="2:5" ht="15.75" thickBot="1" x14ac:dyDescent="0.3"/>
    <row r="2" spans="2:5" ht="15.75" thickBot="1" x14ac:dyDescent="0.3">
      <c r="B2" s="120" t="s">
        <v>151</v>
      </c>
      <c r="C2" s="121"/>
      <c r="D2" s="121"/>
      <c r="E2" s="122"/>
    </row>
    <row r="3" spans="2:5" x14ac:dyDescent="0.25">
      <c r="B3" s="34" t="s">
        <v>15</v>
      </c>
      <c r="C3" s="125"/>
      <c r="D3" s="126"/>
      <c r="E3" s="127"/>
    </row>
    <row r="4" spans="2:5" x14ac:dyDescent="0.25">
      <c r="B4" s="35" t="s">
        <v>16</v>
      </c>
      <c r="C4" s="128"/>
      <c r="D4" s="129"/>
      <c r="E4" s="130"/>
    </row>
    <row r="5" spans="2:5" x14ac:dyDescent="0.25">
      <c r="B5" s="35" t="s">
        <v>150</v>
      </c>
      <c r="C5" s="128"/>
      <c r="D5" s="129"/>
      <c r="E5" s="130"/>
    </row>
    <row r="6" spans="2:5" x14ac:dyDescent="0.25">
      <c r="B6" s="35" t="s">
        <v>17</v>
      </c>
      <c r="C6" s="128"/>
      <c r="D6" s="129"/>
      <c r="E6" s="130"/>
    </row>
    <row r="7" spans="2:5" x14ac:dyDescent="0.25">
      <c r="B7" s="35" t="s">
        <v>18</v>
      </c>
      <c r="C7" s="128"/>
      <c r="D7" s="129"/>
      <c r="E7" s="130"/>
    </row>
    <row r="8" spans="2:5" ht="15.75" thickBot="1" x14ac:dyDescent="0.3">
      <c r="B8" s="36" t="s">
        <v>147</v>
      </c>
      <c r="C8" s="131"/>
      <c r="D8" s="132"/>
      <c r="E8" s="133"/>
    </row>
    <row r="9" spans="2:5" ht="15.75" thickBot="1" x14ac:dyDescent="0.3"/>
    <row r="10" spans="2:5" ht="15.75" thickBot="1" x14ac:dyDescent="0.3">
      <c r="B10" s="123" t="s">
        <v>19</v>
      </c>
      <c r="C10" s="124"/>
    </row>
    <row r="11" spans="2:5" x14ac:dyDescent="0.25">
      <c r="B11" s="37" t="s">
        <v>97</v>
      </c>
      <c r="C11" s="32">
        <f>('REDE PRIMARIA'!K86)+('REDE SECUNDARIA'!K14)+(PRUMADA!K83)+(FLAUTA!K13)+(MEDIDORES!K12)+('MATERIAL DE CONSUMO'!J15)</f>
        <v>56076.349000000002</v>
      </c>
    </row>
    <row r="12" spans="2:5" ht="15.75" thickBot="1" x14ac:dyDescent="0.3">
      <c r="B12" s="37" t="s">
        <v>98</v>
      </c>
      <c r="C12" s="33">
        <f>(MEDIDORES!K5)+(MEDIDORES!K10)+(MEDIDORES!K17)+(FLAUTA!K20)</f>
        <v>53415.1</v>
      </c>
    </row>
    <row r="13" spans="2:5" ht="15.75" thickBot="1" x14ac:dyDescent="0.3">
      <c r="B13" s="38" t="s">
        <v>3</v>
      </c>
      <c r="C13" s="39">
        <f>SUM(C11:C12)</f>
        <v>109491.44899999999</v>
      </c>
    </row>
  </sheetData>
  <mergeCells count="8">
    <mergeCell ref="B2:E2"/>
    <mergeCell ref="B10:C10"/>
    <mergeCell ref="C3:E3"/>
    <mergeCell ref="C4:E4"/>
    <mergeCell ref="C6:E6"/>
    <mergeCell ref="C8:E8"/>
    <mergeCell ref="C5:E5"/>
    <mergeCell ref="C7:E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173EA-179C-4519-9FBD-5B094BAE842C}">
  <dimension ref="B1:K86"/>
  <sheetViews>
    <sheetView workbookViewId="0">
      <selection activeCell="L89" sqref="L89"/>
    </sheetView>
  </sheetViews>
  <sheetFormatPr defaultRowHeight="15" x14ac:dyDescent="0.25"/>
  <cols>
    <col min="1" max="1" width="3.28515625" customWidth="1"/>
    <col min="7" max="7" width="6.85546875" customWidth="1"/>
    <col min="8" max="8" width="27.140625" hidden="1" customWidth="1"/>
    <col min="9" max="9" width="19.140625" bestFit="1" customWidth="1"/>
    <col min="10" max="10" width="16.85546875" style="12" customWidth="1"/>
    <col min="11" max="11" width="16.140625" style="12" customWidth="1"/>
  </cols>
  <sheetData>
    <row r="1" spans="2:11" x14ac:dyDescent="0.25">
      <c r="B1" s="8"/>
      <c r="C1" s="8"/>
      <c r="D1" s="8"/>
      <c r="E1" s="8"/>
      <c r="F1" s="8"/>
      <c r="G1" s="8"/>
      <c r="H1" s="9"/>
      <c r="I1" s="9"/>
      <c r="J1" s="26"/>
      <c r="K1" s="27"/>
    </row>
    <row r="2" spans="2:11" ht="15.75" hidden="1" thickBot="1" x14ac:dyDescent="0.3">
      <c r="B2" s="120" t="s">
        <v>48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2:11" ht="15.75" hidden="1" thickBot="1" x14ac:dyDescent="0.3">
      <c r="B3" s="151" t="s">
        <v>96</v>
      </c>
      <c r="C3" s="152"/>
      <c r="D3" s="152"/>
      <c r="E3" s="152"/>
      <c r="F3" s="152"/>
      <c r="G3" s="152"/>
      <c r="H3" s="152"/>
      <c r="I3" s="153"/>
      <c r="J3" s="149" t="s">
        <v>5</v>
      </c>
      <c r="K3" s="150"/>
    </row>
    <row r="4" spans="2:11" ht="15.75" hidden="1" thickBot="1" x14ac:dyDescent="0.3">
      <c r="B4" s="146" t="s">
        <v>1</v>
      </c>
      <c r="C4" s="147"/>
      <c r="D4" s="147"/>
      <c r="E4" s="147"/>
      <c r="F4" s="147"/>
      <c r="G4" s="148"/>
      <c r="H4" s="59" t="s">
        <v>20</v>
      </c>
      <c r="I4" s="25" t="s">
        <v>0</v>
      </c>
      <c r="J4" s="19" t="s">
        <v>2</v>
      </c>
      <c r="K4" s="14" t="s">
        <v>3</v>
      </c>
    </row>
    <row r="5" spans="2:11" hidden="1" x14ac:dyDescent="0.25">
      <c r="B5" s="140" t="s">
        <v>50</v>
      </c>
      <c r="C5" s="141"/>
      <c r="D5" s="141"/>
      <c r="E5" s="141"/>
      <c r="F5" s="141"/>
      <c r="G5" s="142"/>
      <c r="H5" s="43">
        <v>2</v>
      </c>
      <c r="I5" s="43">
        <v>0</v>
      </c>
      <c r="J5" s="53">
        <v>18.2</v>
      </c>
      <c r="K5" s="15">
        <f t="shared" ref="K5:K16" si="0">I5*J5</f>
        <v>0</v>
      </c>
    </row>
    <row r="6" spans="2:11" hidden="1" x14ac:dyDescent="0.25">
      <c r="B6" s="143" t="s">
        <v>54</v>
      </c>
      <c r="C6" s="144"/>
      <c r="D6" s="144"/>
      <c r="E6" s="144"/>
      <c r="F6" s="144"/>
      <c r="G6" s="145"/>
      <c r="H6" s="73">
        <f>F3</f>
        <v>0</v>
      </c>
      <c r="I6" s="44">
        <v>0</v>
      </c>
      <c r="J6" s="60">
        <v>28.52</v>
      </c>
      <c r="K6" s="16">
        <f t="shared" si="0"/>
        <v>0</v>
      </c>
    </row>
    <row r="7" spans="2:11" hidden="1" x14ac:dyDescent="0.25">
      <c r="B7" s="143" t="s">
        <v>21</v>
      </c>
      <c r="C7" s="144"/>
      <c r="D7" s="144"/>
      <c r="E7" s="144"/>
      <c r="F7" s="144"/>
      <c r="G7" s="145"/>
      <c r="H7" s="74">
        <f>F3*3</f>
        <v>0</v>
      </c>
      <c r="I7" s="47">
        <v>0</v>
      </c>
      <c r="J7" s="54">
        <v>12.82</v>
      </c>
      <c r="K7" s="16">
        <f t="shared" si="0"/>
        <v>0</v>
      </c>
    </row>
    <row r="8" spans="2:11" hidden="1" x14ac:dyDescent="0.25">
      <c r="B8" s="143" t="s">
        <v>23</v>
      </c>
      <c r="C8" s="144"/>
      <c r="D8" s="144"/>
      <c r="E8" s="144"/>
      <c r="F8" s="144"/>
      <c r="G8" s="145"/>
      <c r="H8" s="47">
        <f>H3</f>
        <v>0</v>
      </c>
      <c r="I8" s="47">
        <v>0</v>
      </c>
      <c r="J8" s="54">
        <v>10.42</v>
      </c>
      <c r="K8" s="16">
        <f t="shared" si="0"/>
        <v>0</v>
      </c>
    </row>
    <row r="9" spans="2:11" hidden="1" x14ac:dyDescent="0.25">
      <c r="B9" s="143" t="s">
        <v>63</v>
      </c>
      <c r="C9" s="144"/>
      <c r="D9" s="144"/>
      <c r="E9" s="144"/>
      <c r="F9" s="144"/>
      <c r="G9" s="145"/>
      <c r="H9" s="47">
        <f>H3/50</f>
        <v>0</v>
      </c>
      <c r="I9" s="76">
        <v>0</v>
      </c>
      <c r="J9" s="54">
        <v>14.01</v>
      </c>
      <c r="K9" s="16">
        <f t="shared" si="0"/>
        <v>0</v>
      </c>
    </row>
    <row r="10" spans="2:11" hidden="1" x14ac:dyDescent="0.25">
      <c r="B10" s="143" t="s">
        <v>49</v>
      </c>
      <c r="C10" s="144"/>
      <c r="D10" s="144"/>
      <c r="E10" s="144"/>
      <c r="F10" s="144"/>
      <c r="G10" s="145"/>
      <c r="H10" s="47">
        <v>2</v>
      </c>
      <c r="I10" s="47">
        <v>0</v>
      </c>
      <c r="J10" s="54">
        <v>6.07</v>
      </c>
      <c r="K10" s="16">
        <f t="shared" si="0"/>
        <v>0</v>
      </c>
    </row>
    <row r="11" spans="2:11" hidden="1" x14ac:dyDescent="0.25">
      <c r="B11" s="157" t="s">
        <v>51</v>
      </c>
      <c r="C11" s="158"/>
      <c r="D11" s="158"/>
      <c r="E11" s="158"/>
      <c r="F11" s="158"/>
      <c r="G11" s="159"/>
      <c r="H11" s="47">
        <v>1</v>
      </c>
      <c r="I11" s="47">
        <v>0</v>
      </c>
      <c r="J11" s="54">
        <v>25.9</v>
      </c>
      <c r="K11" s="16">
        <f t="shared" si="0"/>
        <v>0</v>
      </c>
    </row>
    <row r="12" spans="2:11" hidden="1" x14ac:dyDescent="0.25">
      <c r="B12" s="143" t="s">
        <v>52</v>
      </c>
      <c r="C12" s="144"/>
      <c r="D12" s="144"/>
      <c r="E12" s="144"/>
      <c r="F12" s="144"/>
      <c r="G12" s="145"/>
      <c r="H12" s="47">
        <v>1</v>
      </c>
      <c r="I12" s="47">
        <v>0</v>
      </c>
      <c r="J12" s="54">
        <v>92.16</v>
      </c>
      <c r="K12" s="16">
        <f t="shared" si="0"/>
        <v>0</v>
      </c>
    </row>
    <row r="13" spans="2:11" hidden="1" x14ac:dyDescent="0.25">
      <c r="B13" s="143" t="s">
        <v>53</v>
      </c>
      <c r="C13" s="144"/>
      <c r="D13" s="144"/>
      <c r="E13" s="144"/>
      <c r="F13" s="144"/>
      <c r="G13" s="145"/>
      <c r="H13" s="47">
        <v>2</v>
      </c>
      <c r="I13" s="47">
        <v>0</v>
      </c>
      <c r="J13" s="54">
        <v>5.26</v>
      </c>
      <c r="K13" s="16">
        <f t="shared" si="0"/>
        <v>0</v>
      </c>
    </row>
    <row r="14" spans="2:11" hidden="1" x14ac:dyDescent="0.25">
      <c r="B14" s="143" t="s">
        <v>25</v>
      </c>
      <c r="C14" s="144"/>
      <c r="D14" s="144"/>
      <c r="E14" s="144"/>
      <c r="F14" s="144"/>
      <c r="G14" s="145"/>
      <c r="H14" s="47">
        <v>1</v>
      </c>
      <c r="I14" s="48">
        <v>0</v>
      </c>
      <c r="J14" s="55">
        <v>8.6199999999999992</v>
      </c>
      <c r="K14" s="16">
        <f t="shared" si="0"/>
        <v>0</v>
      </c>
    </row>
    <row r="15" spans="2:11" hidden="1" x14ac:dyDescent="0.25">
      <c r="B15" s="143" t="s">
        <v>24</v>
      </c>
      <c r="C15" s="144"/>
      <c r="D15" s="144"/>
      <c r="E15" s="144"/>
      <c r="F15" s="144"/>
      <c r="G15" s="145"/>
      <c r="H15" s="74">
        <v>0</v>
      </c>
      <c r="I15" s="47">
        <v>0</v>
      </c>
      <c r="J15" s="56">
        <v>10.8</v>
      </c>
      <c r="K15" s="16">
        <f t="shared" si="0"/>
        <v>0</v>
      </c>
    </row>
    <row r="16" spans="2:11" ht="15.75" hidden="1" thickBot="1" x14ac:dyDescent="0.3">
      <c r="B16" s="154" t="s">
        <v>55</v>
      </c>
      <c r="C16" s="155"/>
      <c r="D16" s="155"/>
      <c r="E16" s="155"/>
      <c r="F16" s="155"/>
      <c r="G16" s="156"/>
      <c r="H16" s="75">
        <v>0</v>
      </c>
      <c r="I16" s="58">
        <v>0</v>
      </c>
      <c r="J16" s="57">
        <v>2.1</v>
      </c>
      <c r="K16" s="17">
        <f t="shared" si="0"/>
        <v>0</v>
      </c>
    </row>
    <row r="17" spans="2:11" ht="15.75" hidden="1" thickBot="1" x14ac:dyDescent="0.3">
      <c r="B17" s="8"/>
      <c r="C17" s="8"/>
      <c r="D17" s="8"/>
      <c r="E17" s="8"/>
      <c r="F17" s="8"/>
      <c r="G17" s="8"/>
      <c r="H17" s="9"/>
      <c r="I17" s="9"/>
      <c r="J17" s="13" t="s">
        <v>4</v>
      </c>
      <c r="K17" s="20">
        <f>SUM(K5:K16)</f>
        <v>0</v>
      </c>
    </row>
    <row r="18" spans="2:11" ht="15.75" hidden="1" thickBot="1" x14ac:dyDescent="0.3"/>
    <row r="19" spans="2:11" ht="15.75" hidden="1" thickBot="1" x14ac:dyDescent="0.3">
      <c r="B19" s="120" t="s">
        <v>99</v>
      </c>
      <c r="C19" s="121"/>
      <c r="D19" s="121"/>
      <c r="E19" s="121"/>
      <c r="F19" s="121"/>
      <c r="G19" s="121"/>
      <c r="H19" s="121"/>
      <c r="I19" s="121"/>
      <c r="J19" s="121"/>
      <c r="K19" s="122"/>
    </row>
    <row r="20" spans="2:11" ht="15.75" hidden="1" thickBot="1" x14ac:dyDescent="0.3">
      <c r="B20" s="151" t="s">
        <v>96</v>
      </c>
      <c r="C20" s="152"/>
      <c r="D20" s="152"/>
      <c r="E20" s="152"/>
      <c r="F20" s="152"/>
      <c r="G20" s="152"/>
      <c r="H20" s="152"/>
      <c r="I20" s="153"/>
      <c r="J20" s="149" t="s">
        <v>5</v>
      </c>
      <c r="K20" s="150"/>
    </row>
    <row r="21" spans="2:11" ht="15.75" hidden="1" thickBot="1" x14ac:dyDescent="0.3">
      <c r="B21" s="146" t="s">
        <v>1</v>
      </c>
      <c r="C21" s="147"/>
      <c r="D21" s="147"/>
      <c r="E21" s="147"/>
      <c r="F21" s="147"/>
      <c r="G21" s="148"/>
      <c r="H21" s="59" t="s">
        <v>20</v>
      </c>
      <c r="I21" s="25" t="s">
        <v>0</v>
      </c>
      <c r="J21" s="14" t="s">
        <v>2</v>
      </c>
      <c r="K21" s="14" t="s">
        <v>3</v>
      </c>
    </row>
    <row r="22" spans="2:11" hidden="1" x14ac:dyDescent="0.25">
      <c r="B22" s="140" t="s">
        <v>35</v>
      </c>
      <c r="C22" s="141"/>
      <c r="D22" s="141"/>
      <c r="E22" s="141"/>
      <c r="F22" s="141"/>
      <c r="G22" s="142"/>
      <c r="H22" s="43">
        <v>2</v>
      </c>
      <c r="I22" s="61">
        <v>0</v>
      </c>
      <c r="J22" s="53">
        <v>37.4</v>
      </c>
      <c r="K22" s="15">
        <f t="shared" ref="K22:K35" si="1">I22*J22</f>
        <v>0</v>
      </c>
    </row>
    <row r="23" spans="2:11" hidden="1" x14ac:dyDescent="0.25">
      <c r="B23" s="143" t="s">
        <v>37</v>
      </c>
      <c r="C23" s="144"/>
      <c r="D23" s="144"/>
      <c r="E23" s="144"/>
      <c r="F23" s="144"/>
      <c r="G23" s="145"/>
      <c r="H23" s="74">
        <v>0</v>
      </c>
      <c r="I23" s="62">
        <v>0</v>
      </c>
      <c r="J23" s="54">
        <v>30.31</v>
      </c>
      <c r="K23" s="16">
        <f t="shared" si="1"/>
        <v>0</v>
      </c>
    </row>
    <row r="24" spans="2:11" hidden="1" x14ac:dyDescent="0.25">
      <c r="B24" s="143" t="s">
        <v>56</v>
      </c>
      <c r="C24" s="144"/>
      <c r="D24" s="144"/>
      <c r="E24" s="144"/>
      <c r="F24" s="144"/>
      <c r="G24" s="145"/>
      <c r="H24" s="74">
        <v>0</v>
      </c>
      <c r="I24" s="62">
        <v>0</v>
      </c>
      <c r="J24" s="54">
        <v>41.49</v>
      </c>
      <c r="K24" s="16">
        <f t="shared" si="1"/>
        <v>0</v>
      </c>
    </row>
    <row r="25" spans="2:11" hidden="1" x14ac:dyDescent="0.25">
      <c r="B25" s="143" t="s">
        <v>39</v>
      </c>
      <c r="C25" s="144"/>
      <c r="D25" s="144"/>
      <c r="E25" s="144"/>
      <c r="F25" s="144"/>
      <c r="G25" s="145"/>
      <c r="H25" s="47">
        <f>H20</f>
        <v>0</v>
      </c>
      <c r="I25" s="62">
        <v>0</v>
      </c>
      <c r="J25" s="54">
        <v>21.79</v>
      </c>
      <c r="K25" s="16">
        <f t="shared" si="1"/>
        <v>0</v>
      </c>
    </row>
    <row r="26" spans="2:11" hidden="1" x14ac:dyDescent="0.25">
      <c r="B26" s="143" t="s">
        <v>64</v>
      </c>
      <c r="C26" s="144"/>
      <c r="D26" s="144"/>
      <c r="E26" s="144"/>
      <c r="F26" s="144"/>
      <c r="G26" s="145"/>
      <c r="H26" s="47">
        <f>H20/50</f>
        <v>0</v>
      </c>
      <c r="I26" s="62">
        <v>0</v>
      </c>
      <c r="J26" s="54">
        <v>33.869999999999997</v>
      </c>
      <c r="K26" s="16">
        <f t="shared" si="1"/>
        <v>0</v>
      </c>
    </row>
    <row r="27" spans="2:11" hidden="1" x14ac:dyDescent="0.25">
      <c r="B27" s="143" t="s">
        <v>49</v>
      </c>
      <c r="C27" s="144"/>
      <c r="D27" s="144"/>
      <c r="E27" s="144"/>
      <c r="F27" s="144"/>
      <c r="G27" s="145"/>
      <c r="H27" s="47">
        <v>2</v>
      </c>
      <c r="I27" s="47">
        <v>0</v>
      </c>
      <c r="J27" s="54">
        <v>6.07</v>
      </c>
      <c r="K27" s="16">
        <f t="shared" si="1"/>
        <v>0</v>
      </c>
    </row>
    <row r="28" spans="2:11" hidden="1" x14ac:dyDescent="0.25">
      <c r="B28" s="157" t="s">
        <v>51</v>
      </c>
      <c r="C28" s="158"/>
      <c r="D28" s="158"/>
      <c r="E28" s="158"/>
      <c r="F28" s="158"/>
      <c r="G28" s="159"/>
      <c r="H28" s="47">
        <v>1</v>
      </c>
      <c r="I28" s="47">
        <v>0</v>
      </c>
      <c r="J28" s="54">
        <v>25.9</v>
      </c>
      <c r="K28" s="16">
        <f t="shared" si="1"/>
        <v>0</v>
      </c>
    </row>
    <row r="29" spans="2:11" hidden="1" x14ac:dyDescent="0.25">
      <c r="B29" s="143" t="s">
        <v>52</v>
      </c>
      <c r="C29" s="144"/>
      <c r="D29" s="144"/>
      <c r="E29" s="144"/>
      <c r="F29" s="144"/>
      <c r="G29" s="145"/>
      <c r="H29" s="47">
        <v>1</v>
      </c>
      <c r="I29" s="47">
        <v>0</v>
      </c>
      <c r="J29" s="54">
        <v>92.16</v>
      </c>
      <c r="K29" s="16">
        <f t="shared" si="1"/>
        <v>0</v>
      </c>
    </row>
    <row r="30" spans="2:11" hidden="1" x14ac:dyDescent="0.25">
      <c r="B30" s="143" t="s">
        <v>53</v>
      </c>
      <c r="C30" s="144"/>
      <c r="D30" s="144"/>
      <c r="E30" s="144"/>
      <c r="F30" s="144"/>
      <c r="G30" s="145"/>
      <c r="H30" s="47">
        <v>2</v>
      </c>
      <c r="I30" s="47">
        <v>0</v>
      </c>
      <c r="J30" s="54">
        <v>5.26</v>
      </c>
      <c r="K30" s="16">
        <f t="shared" si="1"/>
        <v>0</v>
      </c>
    </row>
    <row r="31" spans="2:11" hidden="1" x14ac:dyDescent="0.25">
      <c r="B31" s="143" t="s">
        <v>36</v>
      </c>
      <c r="C31" s="144"/>
      <c r="D31" s="144"/>
      <c r="E31" s="144"/>
      <c r="F31" s="144"/>
      <c r="G31" s="145"/>
      <c r="H31" s="47">
        <v>2</v>
      </c>
      <c r="I31" s="62">
        <v>0</v>
      </c>
      <c r="J31" s="54">
        <v>7.54</v>
      </c>
      <c r="K31" s="16">
        <f t="shared" si="1"/>
        <v>0</v>
      </c>
    </row>
    <row r="32" spans="2:11" hidden="1" x14ac:dyDescent="0.25">
      <c r="B32" s="157" t="s">
        <v>46</v>
      </c>
      <c r="C32" s="158"/>
      <c r="D32" s="158"/>
      <c r="E32" s="158"/>
      <c r="F32" s="158"/>
      <c r="G32" s="159"/>
      <c r="H32" s="47">
        <v>2</v>
      </c>
      <c r="I32" s="62">
        <v>0</v>
      </c>
      <c r="J32" s="54">
        <v>4.22</v>
      </c>
      <c r="K32" s="16">
        <f t="shared" si="1"/>
        <v>0</v>
      </c>
    </row>
    <row r="33" spans="2:11" hidden="1" x14ac:dyDescent="0.25">
      <c r="B33" s="143" t="s">
        <v>24</v>
      </c>
      <c r="C33" s="144"/>
      <c r="D33" s="144"/>
      <c r="E33" s="144"/>
      <c r="F33" s="144"/>
      <c r="G33" s="145"/>
      <c r="H33" s="74">
        <v>0</v>
      </c>
      <c r="I33" s="62">
        <v>0</v>
      </c>
      <c r="J33" s="55">
        <v>10.8</v>
      </c>
      <c r="K33" s="16">
        <f t="shared" si="1"/>
        <v>0</v>
      </c>
    </row>
    <row r="34" spans="2:11" hidden="1" x14ac:dyDescent="0.25">
      <c r="B34" s="143" t="s">
        <v>55</v>
      </c>
      <c r="C34" s="144"/>
      <c r="D34" s="144"/>
      <c r="E34" s="144"/>
      <c r="F34" s="144"/>
      <c r="G34" s="145"/>
      <c r="H34" s="74">
        <v>0</v>
      </c>
      <c r="I34" s="62">
        <v>0</v>
      </c>
      <c r="J34" s="55">
        <v>2.1</v>
      </c>
      <c r="K34" s="16">
        <f t="shared" si="1"/>
        <v>0</v>
      </c>
    </row>
    <row r="35" spans="2:11" ht="15.75" hidden="1" thickBot="1" x14ac:dyDescent="0.3">
      <c r="B35" s="154" t="s">
        <v>25</v>
      </c>
      <c r="C35" s="155"/>
      <c r="D35" s="155"/>
      <c r="E35" s="155"/>
      <c r="F35" s="155"/>
      <c r="G35" s="156"/>
      <c r="H35" s="58">
        <v>1</v>
      </c>
      <c r="I35" s="63">
        <v>0</v>
      </c>
      <c r="J35" s="57">
        <v>8.6199999999999992</v>
      </c>
      <c r="K35" s="17">
        <f t="shared" si="1"/>
        <v>0</v>
      </c>
    </row>
    <row r="36" spans="2:11" ht="15.75" hidden="1" thickBot="1" x14ac:dyDescent="0.3">
      <c r="B36" s="8"/>
      <c r="C36" s="8"/>
      <c r="D36" s="8"/>
      <c r="E36" s="8"/>
      <c r="F36" s="8"/>
      <c r="G36" s="8"/>
      <c r="H36" s="9"/>
      <c r="I36" s="9"/>
      <c r="J36" s="13" t="s">
        <v>4</v>
      </c>
      <c r="K36" s="20">
        <f>SUM(K22:K35)</f>
        <v>0</v>
      </c>
    </row>
    <row r="37" spans="2:11" hidden="1" x14ac:dyDescent="0.25"/>
    <row r="38" spans="2:11" ht="15.75" hidden="1" thickBot="1" x14ac:dyDescent="0.3">
      <c r="B38" s="120" t="s">
        <v>100</v>
      </c>
      <c r="C38" s="121"/>
      <c r="D38" s="121"/>
      <c r="E38" s="121"/>
      <c r="F38" s="121"/>
      <c r="G38" s="121"/>
      <c r="H38" s="121"/>
      <c r="I38" s="121"/>
      <c r="J38" s="121"/>
      <c r="K38" s="122"/>
    </row>
    <row r="39" spans="2:11" ht="15.75" hidden="1" thickBot="1" x14ac:dyDescent="0.3">
      <c r="B39" s="151" t="s">
        <v>96</v>
      </c>
      <c r="C39" s="152"/>
      <c r="D39" s="152"/>
      <c r="E39" s="152"/>
      <c r="F39" s="152"/>
      <c r="G39" s="152"/>
      <c r="H39" s="152"/>
      <c r="I39" s="153"/>
      <c r="J39" s="149" t="s">
        <v>5</v>
      </c>
      <c r="K39" s="150"/>
    </row>
    <row r="40" spans="2:11" ht="15.75" hidden="1" thickBot="1" x14ac:dyDescent="0.3">
      <c r="B40" s="146" t="s">
        <v>1</v>
      </c>
      <c r="C40" s="147"/>
      <c r="D40" s="147"/>
      <c r="E40" s="147"/>
      <c r="F40" s="147"/>
      <c r="G40" s="148"/>
      <c r="H40" s="59" t="s">
        <v>20</v>
      </c>
      <c r="I40" s="25" t="s">
        <v>0</v>
      </c>
      <c r="J40" s="14" t="s">
        <v>2</v>
      </c>
      <c r="K40" s="14" t="s">
        <v>3</v>
      </c>
    </row>
    <row r="41" spans="2:11" hidden="1" x14ac:dyDescent="0.25">
      <c r="B41" s="140" t="s">
        <v>41</v>
      </c>
      <c r="C41" s="141"/>
      <c r="D41" s="141"/>
      <c r="E41" s="141"/>
      <c r="F41" s="141"/>
      <c r="G41" s="142"/>
      <c r="H41" s="61">
        <v>2</v>
      </c>
      <c r="I41" s="23">
        <v>0</v>
      </c>
      <c r="J41" s="86">
        <v>51.4</v>
      </c>
      <c r="K41" s="15">
        <f t="shared" ref="K41:K55" si="2">I41*J41</f>
        <v>0</v>
      </c>
    </row>
    <row r="42" spans="2:11" hidden="1" x14ac:dyDescent="0.25">
      <c r="B42" s="143" t="s">
        <v>42</v>
      </c>
      <c r="C42" s="144"/>
      <c r="D42" s="144"/>
      <c r="E42" s="144"/>
      <c r="F42" s="144"/>
      <c r="G42" s="145"/>
      <c r="H42" s="91">
        <v>0</v>
      </c>
      <c r="I42" s="3">
        <v>0</v>
      </c>
      <c r="J42" s="84">
        <v>69.23</v>
      </c>
      <c r="K42" s="16">
        <f t="shared" si="2"/>
        <v>0</v>
      </c>
    </row>
    <row r="43" spans="2:11" hidden="1" x14ac:dyDescent="0.25">
      <c r="B43" s="143" t="s">
        <v>57</v>
      </c>
      <c r="C43" s="144"/>
      <c r="D43" s="144"/>
      <c r="E43" s="144"/>
      <c r="F43" s="144"/>
      <c r="G43" s="145"/>
      <c r="H43" s="91">
        <v>0</v>
      </c>
      <c r="I43" s="3">
        <v>0</v>
      </c>
      <c r="J43" s="84">
        <v>101.82</v>
      </c>
      <c r="K43" s="16">
        <f t="shared" si="2"/>
        <v>0</v>
      </c>
    </row>
    <row r="44" spans="2:11" hidden="1" x14ac:dyDescent="0.25">
      <c r="B44" s="134" t="s">
        <v>44</v>
      </c>
      <c r="C44" s="135"/>
      <c r="D44" s="135"/>
      <c r="E44" s="135"/>
      <c r="F44" s="135"/>
      <c r="G44" s="136"/>
      <c r="H44" s="62">
        <f>H39/50</f>
        <v>0</v>
      </c>
      <c r="I44" s="3">
        <v>0</v>
      </c>
      <c r="J44" s="84">
        <v>50.03</v>
      </c>
      <c r="K44" s="16">
        <f t="shared" si="2"/>
        <v>0</v>
      </c>
    </row>
    <row r="45" spans="2:11" hidden="1" x14ac:dyDescent="0.25">
      <c r="B45" s="143" t="s">
        <v>45</v>
      </c>
      <c r="C45" s="144"/>
      <c r="D45" s="144"/>
      <c r="E45" s="144"/>
      <c r="F45" s="144"/>
      <c r="G45" s="145"/>
      <c r="H45" s="62">
        <f>H39</f>
        <v>0</v>
      </c>
      <c r="I45" s="3">
        <v>0</v>
      </c>
      <c r="J45" s="84">
        <v>40</v>
      </c>
      <c r="K45" s="16">
        <f t="shared" si="2"/>
        <v>0</v>
      </c>
    </row>
    <row r="46" spans="2:11" hidden="1" x14ac:dyDescent="0.25">
      <c r="B46" s="143" t="s">
        <v>59</v>
      </c>
      <c r="C46" s="144"/>
      <c r="D46" s="144"/>
      <c r="E46" s="144"/>
      <c r="F46" s="144"/>
      <c r="G46" s="145"/>
      <c r="H46" s="62">
        <v>2</v>
      </c>
      <c r="I46" s="3">
        <v>0</v>
      </c>
      <c r="J46" s="84">
        <v>19.07</v>
      </c>
      <c r="K46" s="16">
        <f t="shared" si="2"/>
        <v>0</v>
      </c>
    </row>
    <row r="47" spans="2:11" hidden="1" x14ac:dyDescent="0.25">
      <c r="B47" s="143" t="s">
        <v>60</v>
      </c>
      <c r="C47" s="144"/>
      <c r="D47" s="144"/>
      <c r="E47" s="144"/>
      <c r="F47" s="144"/>
      <c r="G47" s="145"/>
      <c r="H47" s="62">
        <v>1</v>
      </c>
      <c r="I47" s="3">
        <v>0</v>
      </c>
      <c r="J47" s="84">
        <v>43.87</v>
      </c>
      <c r="K47" s="16">
        <f t="shared" si="2"/>
        <v>0</v>
      </c>
    </row>
    <row r="48" spans="2:11" hidden="1" x14ac:dyDescent="0.25">
      <c r="B48" s="143" t="s">
        <v>61</v>
      </c>
      <c r="C48" s="144"/>
      <c r="D48" s="144"/>
      <c r="E48" s="144"/>
      <c r="F48" s="144"/>
      <c r="G48" s="145"/>
      <c r="H48" s="62">
        <v>1</v>
      </c>
      <c r="I48" s="3">
        <v>0</v>
      </c>
      <c r="J48" s="84">
        <v>161.6</v>
      </c>
      <c r="K48" s="16">
        <f t="shared" si="2"/>
        <v>0</v>
      </c>
    </row>
    <row r="49" spans="2:11" hidden="1" x14ac:dyDescent="0.25">
      <c r="B49" s="143" t="s">
        <v>62</v>
      </c>
      <c r="C49" s="144"/>
      <c r="D49" s="144"/>
      <c r="E49" s="144"/>
      <c r="F49" s="144"/>
      <c r="G49" s="145"/>
      <c r="H49" s="62">
        <v>2</v>
      </c>
      <c r="I49" s="3">
        <v>0</v>
      </c>
      <c r="J49" s="84">
        <v>9.92</v>
      </c>
      <c r="K49" s="16">
        <f t="shared" si="2"/>
        <v>0</v>
      </c>
    </row>
    <row r="50" spans="2:11" hidden="1" x14ac:dyDescent="0.25">
      <c r="B50" s="157" t="s">
        <v>47</v>
      </c>
      <c r="C50" s="158"/>
      <c r="D50" s="158"/>
      <c r="E50" s="158"/>
      <c r="F50" s="158"/>
      <c r="G50" s="159"/>
      <c r="H50" s="62">
        <v>2</v>
      </c>
      <c r="I50" s="3">
        <v>0</v>
      </c>
      <c r="J50" s="84">
        <v>10.59</v>
      </c>
      <c r="K50" s="16">
        <f t="shared" si="2"/>
        <v>0</v>
      </c>
    </row>
    <row r="51" spans="2:11" hidden="1" x14ac:dyDescent="0.25">
      <c r="B51" s="143" t="s">
        <v>36</v>
      </c>
      <c r="C51" s="144"/>
      <c r="D51" s="144"/>
      <c r="E51" s="144"/>
      <c r="F51" s="144"/>
      <c r="G51" s="145"/>
      <c r="H51" s="62">
        <v>2</v>
      </c>
      <c r="I51" s="3">
        <v>0</v>
      </c>
      <c r="J51" s="84">
        <v>7.54</v>
      </c>
      <c r="K51" s="16">
        <f t="shared" si="2"/>
        <v>0</v>
      </c>
    </row>
    <row r="52" spans="2:11" hidden="1" x14ac:dyDescent="0.25">
      <c r="B52" s="157" t="s">
        <v>46</v>
      </c>
      <c r="C52" s="158"/>
      <c r="D52" s="158"/>
      <c r="E52" s="158"/>
      <c r="F52" s="158"/>
      <c r="G52" s="159"/>
      <c r="H52" s="62">
        <v>2</v>
      </c>
      <c r="I52" s="3">
        <v>0</v>
      </c>
      <c r="J52" s="84">
        <v>4.22</v>
      </c>
      <c r="K52" s="16">
        <f t="shared" si="2"/>
        <v>0</v>
      </c>
    </row>
    <row r="53" spans="2:11" hidden="1" x14ac:dyDescent="0.25">
      <c r="B53" s="143" t="s">
        <v>24</v>
      </c>
      <c r="C53" s="144"/>
      <c r="D53" s="144"/>
      <c r="E53" s="144"/>
      <c r="F53" s="144"/>
      <c r="G53" s="145"/>
      <c r="H53" s="91">
        <v>0</v>
      </c>
      <c r="I53" s="3">
        <v>0</v>
      </c>
      <c r="J53" s="89">
        <v>10.8</v>
      </c>
      <c r="K53" s="16">
        <f t="shared" si="2"/>
        <v>0</v>
      </c>
    </row>
    <row r="54" spans="2:11" hidden="1" x14ac:dyDescent="0.25">
      <c r="B54" s="143" t="s">
        <v>55</v>
      </c>
      <c r="C54" s="144"/>
      <c r="D54" s="144"/>
      <c r="E54" s="144"/>
      <c r="F54" s="144"/>
      <c r="G54" s="145"/>
      <c r="H54" s="91">
        <v>0</v>
      </c>
      <c r="I54" s="3">
        <v>0</v>
      </c>
      <c r="J54" s="89">
        <v>2.1</v>
      </c>
      <c r="K54" s="16">
        <f t="shared" si="2"/>
        <v>0</v>
      </c>
    </row>
    <row r="55" spans="2:11" ht="15.75" hidden="1" thickBot="1" x14ac:dyDescent="0.3">
      <c r="B55" s="154" t="s">
        <v>25</v>
      </c>
      <c r="C55" s="155"/>
      <c r="D55" s="155"/>
      <c r="E55" s="155"/>
      <c r="F55" s="155"/>
      <c r="G55" s="156"/>
      <c r="H55" s="63">
        <v>1</v>
      </c>
      <c r="I55" s="4">
        <v>0</v>
      </c>
      <c r="J55" s="90">
        <v>8.6199999999999992</v>
      </c>
      <c r="K55" s="17">
        <f t="shared" si="2"/>
        <v>0</v>
      </c>
    </row>
    <row r="56" spans="2:11" ht="15.75" hidden="1" thickBot="1" x14ac:dyDescent="0.3">
      <c r="B56" s="8"/>
      <c r="C56" s="8"/>
      <c r="D56" s="8"/>
      <c r="E56" s="8"/>
      <c r="F56" s="8"/>
      <c r="G56" s="8"/>
      <c r="H56" s="9"/>
      <c r="I56" s="9"/>
      <c r="J56" s="13" t="s">
        <v>4</v>
      </c>
      <c r="K56" s="20">
        <f>SUM(K41:K55)</f>
        <v>0</v>
      </c>
    </row>
    <row r="57" spans="2:11" ht="15.75" hidden="1" thickBot="1" x14ac:dyDescent="0.3"/>
    <row r="58" spans="2:11" ht="15.75" hidden="1" thickBot="1" x14ac:dyDescent="0.3">
      <c r="B58" s="120" t="s">
        <v>101</v>
      </c>
      <c r="C58" s="121"/>
      <c r="D58" s="121"/>
      <c r="E58" s="121"/>
      <c r="F58" s="121"/>
      <c r="G58" s="121"/>
      <c r="H58" s="121"/>
      <c r="I58" s="121"/>
      <c r="J58" s="121"/>
      <c r="K58" s="122"/>
    </row>
    <row r="59" spans="2:11" ht="15.75" hidden="1" thickBot="1" x14ac:dyDescent="0.3">
      <c r="B59" s="151" t="s">
        <v>96</v>
      </c>
      <c r="C59" s="152"/>
      <c r="D59" s="152"/>
      <c r="E59" s="152"/>
      <c r="F59" s="152"/>
      <c r="G59" s="152"/>
      <c r="H59" s="152"/>
      <c r="I59" s="153"/>
      <c r="J59" s="149" t="s">
        <v>5</v>
      </c>
      <c r="K59" s="150"/>
    </row>
    <row r="60" spans="2:11" ht="15.75" hidden="1" thickBot="1" x14ac:dyDescent="0.3">
      <c r="B60" s="146" t="s">
        <v>1</v>
      </c>
      <c r="C60" s="147"/>
      <c r="D60" s="147"/>
      <c r="E60" s="147"/>
      <c r="F60" s="147"/>
      <c r="G60" s="148"/>
      <c r="H60" s="5" t="s">
        <v>20</v>
      </c>
      <c r="I60" s="25" t="s">
        <v>0</v>
      </c>
      <c r="J60" s="19" t="s">
        <v>2</v>
      </c>
      <c r="K60" s="14" t="s">
        <v>3</v>
      </c>
    </row>
    <row r="61" spans="2:11" hidden="1" x14ac:dyDescent="0.25">
      <c r="B61" s="140" t="s">
        <v>102</v>
      </c>
      <c r="C61" s="141"/>
      <c r="D61" s="141"/>
      <c r="E61" s="141"/>
      <c r="F61" s="141"/>
      <c r="G61" s="142"/>
      <c r="H61" s="43">
        <v>0</v>
      </c>
      <c r="I61" s="23">
        <v>0</v>
      </c>
      <c r="J61" s="82">
        <v>99.75</v>
      </c>
      <c r="K61" s="15">
        <f t="shared" ref="K61:K70" si="3">I61*J61</f>
        <v>0</v>
      </c>
    </row>
    <row r="62" spans="2:11" hidden="1" x14ac:dyDescent="0.25">
      <c r="B62" s="143" t="s">
        <v>103</v>
      </c>
      <c r="C62" s="144"/>
      <c r="D62" s="144"/>
      <c r="E62" s="144"/>
      <c r="F62" s="144"/>
      <c r="G62" s="145"/>
      <c r="H62" s="73">
        <v>0</v>
      </c>
      <c r="I62" s="3">
        <v>0</v>
      </c>
      <c r="J62" s="40">
        <v>259.2</v>
      </c>
      <c r="K62" s="21">
        <f t="shared" si="3"/>
        <v>0</v>
      </c>
    </row>
    <row r="63" spans="2:11" hidden="1" x14ac:dyDescent="0.25">
      <c r="B63" s="134" t="s">
        <v>104</v>
      </c>
      <c r="C63" s="135"/>
      <c r="D63" s="135"/>
      <c r="E63" s="135"/>
      <c r="F63" s="135"/>
      <c r="G63" s="136"/>
      <c r="H63" s="73">
        <v>0</v>
      </c>
      <c r="I63" s="3">
        <f t="shared" ref="I63:I70" si="4">H63</f>
        <v>0</v>
      </c>
      <c r="J63" s="40">
        <v>389.79</v>
      </c>
      <c r="K63" s="21">
        <f t="shared" si="3"/>
        <v>0</v>
      </c>
    </row>
    <row r="64" spans="2:11" hidden="1" x14ac:dyDescent="0.25">
      <c r="B64" s="134" t="s">
        <v>105</v>
      </c>
      <c r="C64" s="135"/>
      <c r="D64" s="135"/>
      <c r="E64" s="135"/>
      <c r="F64" s="135"/>
      <c r="G64" s="136"/>
      <c r="H64" s="44">
        <v>0</v>
      </c>
      <c r="I64" s="3">
        <f t="shared" si="4"/>
        <v>0</v>
      </c>
      <c r="J64" s="40">
        <v>672</v>
      </c>
      <c r="K64" s="21">
        <f t="shared" si="3"/>
        <v>0</v>
      </c>
    </row>
    <row r="65" spans="2:11" hidden="1" x14ac:dyDescent="0.25">
      <c r="B65" s="143" t="s">
        <v>106</v>
      </c>
      <c r="C65" s="144"/>
      <c r="D65" s="144"/>
      <c r="E65" s="144"/>
      <c r="F65" s="144"/>
      <c r="G65" s="145"/>
      <c r="H65" s="44">
        <v>0</v>
      </c>
      <c r="I65" s="3">
        <f t="shared" si="4"/>
        <v>0</v>
      </c>
      <c r="J65" s="40">
        <v>154.96</v>
      </c>
      <c r="K65" s="21">
        <f t="shared" si="3"/>
        <v>0</v>
      </c>
    </row>
    <row r="66" spans="2:11" hidden="1" x14ac:dyDescent="0.25">
      <c r="B66" s="134" t="s">
        <v>107</v>
      </c>
      <c r="C66" s="135"/>
      <c r="D66" s="135"/>
      <c r="E66" s="135"/>
      <c r="F66" s="135"/>
      <c r="G66" s="136"/>
      <c r="H66" s="44">
        <v>0</v>
      </c>
      <c r="I66" s="3">
        <f t="shared" si="4"/>
        <v>0</v>
      </c>
      <c r="J66" s="40">
        <v>27.55</v>
      </c>
      <c r="K66" s="21">
        <f t="shared" si="3"/>
        <v>0</v>
      </c>
    </row>
    <row r="67" spans="2:11" hidden="1" x14ac:dyDescent="0.25">
      <c r="B67" s="134" t="s">
        <v>108</v>
      </c>
      <c r="C67" s="135"/>
      <c r="D67" s="135"/>
      <c r="E67" s="135"/>
      <c r="F67" s="135"/>
      <c r="G67" s="136"/>
      <c r="H67" s="44">
        <v>0</v>
      </c>
      <c r="I67" s="3">
        <f t="shared" si="4"/>
        <v>0</v>
      </c>
      <c r="J67" s="40">
        <v>28.27</v>
      </c>
      <c r="K67" s="21">
        <f t="shared" si="3"/>
        <v>0</v>
      </c>
    </row>
    <row r="68" spans="2:11" hidden="1" x14ac:dyDescent="0.25">
      <c r="B68" s="134" t="s">
        <v>109</v>
      </c>
      <c r="C68" s="135"/>
      <c r="D68" s="135"/>
      <c r="E68" s="135"/>
      <c r="F68" s="135"/>
      <c r="G68" s="136"/>
      <c r="H68" s="44">
        <v>0</v>
      </c>
      <c r="I68" s="3">
        <f t="shared" si="4"/>
        <v>0</v>
      </c>
      <c r="J68" s="40">
        <v>53.23</v>
      </c>
      <c r="K68" s="21">
        <f t="shared" si="3"/>
        <v>0</v>
      </c>
    </row>
    <row r="69" spans="2:11" hidden="1" x14ac:dyDescent="0.25">
      <c r="B69" s="134" t="s">
        <v>110</v>
      </c>
      <c r="C69" s="135"/>
      <c r="D69" s="135"/>
      <c r="E69" s="135"/>
      <c r="F69" s="135"/>
      <c r="G69" s="136"/>
      <c r="H69" s="44">
        <v>0</v>
      </c>
      <c r="I69" s="3">
        <v>0</v>
      </c>
      <c r="J69" s="40">
        <v>373.42</v>
      </c>
      <c r="K69" s="21">
        <f t="shared" si="3"/>
        <v>0</v>
      </c>
    </row>
    <row r="70" spans="2:11" ht="15.75" hidden="1" thickBot="1" x14ac:dyDescent="0.3">
      <c r="B70" s="137" t="s">
        <v>111</v>
      </c>
      <c r="C70" s="138"/>
      <c r="D70" s="138"/>
      <c r="E70" s="138"/>
      <c r="F70" s="138"/>
      <c r="G70" s="139"/>
      <c r="H70" s="45">
        <v>0</v>
      </c>
      <c r="I70" s="4">
        <f t="shared" si="4"/>
        <v>0</v>
      </c>
      <c r="J70" s="83">
        <v>49.9</v>
      </c>
      <c r="K70" s="20">
        <f t="shared" si="3"/>
        <v>0</v>
      </c>
    </row>
    <row r="71" spans="2:11" ht="15.75" hidden="1" thickBot="1" x14ac:dyDescent="0.3">
      <c r="B71" s="8"/>
      <c r="C71" s="8"/>
      <c r="D71" s="8"/>
      <c r="E71" s="8"/>
      <c r="F71" s="8"/>
      <c r="G71" s="8"/>
      <c r="H71" s="9"/>
      <c r="I71" s="9"/>
      <c r="J71" s="13" t="s">
        <v>4</v>
      </c>
      <c r="K71" s="20">
        <f>SUM(K61:K70)</f>
        <v>0</v>
      </c>
    </row>
    <row r="72" spans="2:11" ht="15.75" thickBot="1" x14ac:dyDescent="0.3"/>
    <row r="73" spans="2:11" ht="15.75" thickBot="1" x14ac:dyDescent="0.3">
      <c r="B73" s="120" t="s">
        <v>112</v>
      </c>
      <c r="C73" s="121"/>
      <c r="D73" s="121"/>
      <c r="E73" s="121"/>
      <c r="F73" s="121"/>
      <c r="G73" s="121"/>
      <c r="H73" s="121"/>
      <c r="I73" s="121"/>
      <c r="J73" s="121"/>
      <c r="K73" s="122"/>
    </row>
    <row r="74" spans="2:11" ht="15.75" hidden="1" thickBot="1" x14ac:dyDescent="0.3">
      <c r="B74" s="151" t="s">
        <v>96</v>
      </c>
      <c r="C74" s="152"/>
      <c r="D74" s="152"/>
      <c r="E74" s="152"/>
      <c r="F74" s="152"/>
      <c r="G74" s="152"/>
      <c r="H74" s="152"/>
      <c r="I74" s="153"/>
      <c r="J74" s="149" t="s">
        <v>5</v>
      </c>
      <c r="K74" s="150"/>
    </row>
    <row r="75" spans="2:11" ht="15.75" thickBot="1" x14ac:dyDescent="0.3">
      <c r="B75" s="146" t="s">
        <v>1</v>
      </c>
      <c r="C75" s="147"/>
      <c r="D75" s="147"/>
      <c r="E75" s="147"/>
      <c r="F75" s="147"/>
      <c r="G75" s="148"/>
      <c r="H75" s="5" t="s">
        <v>20</v>
      </c>
      <c r="I75" s="25" t="s">
        <v>0</v>
      </c>
      <c r="J75" s="19" t="s">
        <v>2</v>
      </c>
      <c r="K75" s="14" t="s">
        <v>3</v>
      </c>
    </row>
    <row r="76" spans="2:11" x14ac:dyDescent="0.25">
      <c r="B76" s="140" t="s">
        <v>113</v>
      </c>
      <c r="C76" s="141"/>
      <c r="D76" s="141"/>
      <c r="E76" s="141"/>
      <c r="F76" s="141"/>
      <c r="G76" s="142"/>
      <c r="H76" s="43">
        <v>0</v>
      </c>
      <c r="I76" s="23">
        <v>200</v>
      </c>
      <c r="J76" s="82">
        <v>14.4</v>
      </c>
      <c r="K76" s="15">
        <f t="shared" ref="K76:K85" si="5">I76*J76</f>
        <v>2880</v>
      </c>
    </row>
    <row r="77" spans="2:11" x14ac:dyDescent="0.25">
      <c r="B77" s="143" t="s">
        <v>114</v>
      </c>
      <c r="C77" s="144"/>
      <c r="D77" s="144"/>
      <c r="E77" s="144"/>
      <c r="F77" s="144"/>
      <c r="G77" s="145"/>
      <c r="H77" s="44">
        <v>0</v>
      </c>
      <c r="I77" s="3">
        <v>8</v>
      </c>
      <c r="J77" s="40">
        <v>83.2</v>
      </c>
      <c r="K77" s="21">
        <f t="shared" si="5"/>
        <v>665.6</v>
      </c>
    </row>
    <row r="78" spans="2:11" x14ac:dyDescent="0.25">
      <c r="B78" s="134" t="s">
        <v>115</v>
      </c>
      <c r="C78" s="135"/>
      <c r="D78" s="135"/>
      <c r="E78" s="135"/>
      <c r="F78" s="135"/>
      <c r="G78" s="136"/>
      <c r="H78" s="44">
        <v>0</v>
      </c>
      <c r="I78" s="3">
        <v>1</v>
      </c>
      <c r="J78" s="40">
        <v>102.4</v>
      </c>
      <c r="K78" s="21">
        <f t="shared" si="5"/>
        <v>102.4</v>
      </c>
    </row>
    <row r="79" spans="2:11" x14ac:dyDescent="0.25">
      <c r="B79" s="134" t="s">
        <v>116</v>
      </c>
      <c r="C79" s="135"/>
      <c r="D79" s="135"/>
      <c r="E79" s="135"/>
      <c r="F79" s="135"/>
      <c r="G79" s="136"/>
      <c r="H79" s="44">
        <v>0</v>
      </c>
      <c r="I79" s="3">
        <v>3</v>
      </c>
      <c r="J79" s="40">
        <v>282.14</v>
      </c>
      <c r="K79" s="21">
        <f t="shared" si="5"/>
        <v>846.42</v>
      </c>
    </row>
    <row r="80" spans="2:11" x14ac:dyDescent="0.25">
      <c r="B80" s="143" t="s">
        <v>117</v>
      </c>
      <c r="C80" s="144"/>
      <c r="D80" s="144"/>
      <c r="E80" s="144"/>
      <c r="F80" s="144"/>
      <c r="G80" s="145"/>
      <c r="H80" s="44">
        <v>0</v>
      </c>
      <c r="I80" s="3">
        <v>3</v>
      </c>
      <c r="J80" s="40">
        <v>35.200000000000003</v>
      </c>
      <c r="K80" s="21">
        <f t="shared" si="5"/>
        <v>105.60000000000001</v>
      </c>
    </row>
    <row r="81" spans="2:11" x14ac:dyDescent="0.25">
      <c r="B81" s="134" t="s">
        <v>118</v>
      </c>
      <c r="C81" s="135"/>
      <c r="D81" s="135"/>
      <c r="E81" s="135"/>
      <c r="F81" s="135"/>
      <c r="G81" s="136"/>
      <c r="H81" s="44">
        <v>0</v>
      </c>
      <c r="I81" s="3">
        <v>3</v>
      </c>
      <c r="J81" s="40">
        <v>11.22</v>
      </c>
      <c r="K81" s="21">
        <f t="shared" si="5"/>
        <v>33.660000000000004</v>
      </c>
    </row>
    <row r="82" spans="2:11" x14ac:dyDescent="0.25">
      <c r="B82" s="134" t="s">
        <v>59</v>
      </c>
      <c r="C82" s="135"/>
      <c r="D82" s="135"/>
      <c r="E82" s="135"/>
      <c r="F82" s="135"/>
      <c r="G82" s="136"/>
      <c r="H82" s="44">
        <v>0</v>
      </c>
      <c r="I82" s="3">
        <v>6</v>
      </c>
      <c r="J82" s="40">
        <v>9.82</v>
      </c>
      <c r="K82" s="21">
        <f t="shared" si="5"/>
        <v>58.92</v>
      </c>
    </row>
    <row r="83" spans="2:11" x14ac:dyDescent="0.25">
      <c r="B83" s="134" t="s">
        <v>60</v>
      </c>
      <c r="C83" s="135"/>
      <c r="D83" s="135"/>
      <c r="E83" s="135"/>
      <c r="F83" s="135"/>
      <c r="G83" s="136"/>
      <c r="H83" s="44">
        <v>0</v>
      </c>
      <c r="I83" s="3">
        <v>3</v>
      </c>
      <c r="J83" s="40">
        <v>31.23</v>
      </c>
      <c r="K83" s="21">
        <f t="shared" si="5"/>
        <v>93.69</v>
      </c>
    </row>
    <row r="84" spans="2:11" x14ac:dyDescent="0.25">
      <c r="B84" s="134" t="s">
        <v>119</v>
      </c>
      <c r="C84" s="135"/>
      <c r="D84" s="135"/>
      <c r="E84" s="135"/>
      <c r="F84" s="135"/>
      <c r="G84" s="136"/>
      <c r="H84" s="44">
        <v>0</v>
      </c>
      <c r="I84" s="3">
        <v>3</v>
      </c>
      <c r="J84" s="40">
        <v>116.8</v>
      </c>
      <c r="K84" s="21">
        <f t="shared" si="5"/>
        <v>350.4</v>
      </c>
    </row>
    <row r="85" spans="2:11" ht="15.75" thickBot="1" x14ac:dyDescent="0.3">
      <c r="B85" s="137" t="s">
        <v>120</v>
      </c>
      <c r="C85" s="138"/>
      <c r="D85" s="138"/>
      <c r="E85" s="138"/>
      <c r="F85" s="138"/>
      <c r="G85" s="139"/>
      <c r="H85" s="45">
        <v>0</v>
      </c>
      <c r="I85" s="4">
        <v>3</v>
      </c>
      <c r="J85" s="83">
        <v>15.54</v>
      </c>
      <c r="K85" s="20">
        <f t="shared" si="5"/>
        <v>46.62</v>
      </c>
    </row>
    <row r="86" spans="2:11" ht="15.75" thickBot="1" x14ac:dyDescent="0.3">
      <c r="B86" s="8"/>
      <c r="C86" s="8"/>
      <c r="D86" s="8"/>
      <c r="E86" s="8"/>
      <c r="F86" s="8"/>
      <c r="G86" s="8"/>
      <c r="H86" s="9"/>
      <c r="I86" s="9"/>
      <c r="J86" s="13" t="s">
        <v>4</v>
      </c>
      <c r="K86" s="20">
        <f>SUM(K76:K85)</f>
        <v>5183.3099999999995</v>
      </c>
    </row>
  </sheetData>
  <mergeCells count="81">
    <mergeCell ref="B23:G23"/>
    <mergeCell ref="B25:G25"/>
    <mergeCell ref="B12:G12"/>
    <mergeCell ref="B13:G13"/>
    <mergeCell ref="B14:G14"/>
    <mergeCell ref="B19:K19"/>
    <mergeCell ref="J20:K20"/>
    <mergeCell ref="B16:G16"/>
    <mergeCell ref="B24:G24"/>
    <mergeCell ref="B20:I20"/>
    <mergeCell ref="B45:G45"/>
    <mergeCell ref="B50:G50"/>
    <mergeCell ref="B51:G51"/>
    <mergeCell ref="B52:G52"/>
    <mergeCell ref="B53:G53"/>
    <mergeCell ref="B46:G46"/>
    <mergeCell ref="B47:G47"/>
    <mergeCell ref="B48:G48"/>
    <mergeCell ref="B49:G49"/>
    <mergeCell ref="J39:K39"/>
    <mergeCell ref="B40:G40"/>
    <mergeCell ref="B26:G26"/>
    <mergeCell ref="B44:G44"/>
    <mergeCell ref="B32:G32"/>
    <mergeCell ref="B33:G33"/>
    <mergeCell ref="B34:G34"/>
    <mergeCell ref="B35:G35"/>
    <mergeCell ref="B38:K38"/>
    <mergeCell ref="B41:G41"/>
    <mergeCell ref="B42:G42"/>
    <mergeCell ref="B43:G43"/>
    <mergeCell ref="B39:I39"/>
    <mergeCell ref="B31:G31"/>
    <mergeCell ref="B27:G27"/>
    <mergeCell ref="B28:G28"/>
    <mergeCell ref="B29:G29"/>
    <mergeCell ref="B30:G30"/>
    <mergeCell ref="B15:G15"/>
    <mergeCell ref="B2:K2"/>
    <mergeCell ref="J3:K3"/>
    <mergeCell ref="B6:G6"/>
    <mergeCell ref="B7:G7"/>
    <mergeCell ref="B8:G8"/>
    <mergeCell ref="B10:G10"/>
    <mergeCell ref="B11:G11"/>
    <mergeCell ref="B9:G9"/>
    <mergeCell ref="B4:G4"/>
    <mergeCell ref="B5:G5"/>
    <mergeCell ref="B3:I3"/>
    <mergeCell ref="B21:G21"/>
    <mergeCell ref="B22:G22"/>
    <mergeCell ref="B58:K58"/>
    <mergeCell ref="J59:K59"/>
    <mergeCell ref="B59:I59"/>
    <mergeCell ref="B54:G54"/>
    <mergeCell ref="B55:G55"/>
    <mergeCell ref="B60:G60"/>
    <mergeCell ref="B61:G61"/>
    <mergeCell ref="B62:G62"/>
    <mergeCell ref="B63:G63"/>
    <mergeCell ref="B65:G65"/>
    <mergeCell ref="B64:G64"/>
    <mergeCell ref="B75:G75"/>
    <mergeCell ref="B73:K73"/>
    <mergeCell ref="J74:K74"/>
    <mergeCell ref="B66:G66"/>
    <mergeCell ref="B67:G67"/>
    <mergeCell ref="B68:G68"/>
    <mergeCell ref="B69:G69"/>
    <mergeCell ref="B70:G70"/>
    <mergeCell ref="B74:I74"/>
    <mergeCell ref="B76:G76"/>
    <mergeCell ref="B77:G77"/>
    <mergeCell ref="B78:G78"/>
    <mergeCell ref="B79:G79"/>
    <mergeCell ref="B80:G80"/>
    <mergeCell ref="B81:G81"/>
    <mergeCell ref="B82:G82"/>
    <mergeCell ref="B83:G83"/>
    <mergeCell ref="B84:G84"/>
    <mergeCell ref="B85:G8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1B46A-C358-4318-A13C-29494BFBB8E2}">
  <dimension ref="B1:K82"/>
  <sheetViews>
    <sheetView workbookViewId="0">
      <selection activeCell="I5" sqref="I5:I13"/>
    </sheetView>
  </sheetViews>
  <sheetFormatPr defaultRowHeight="15" x14ac:dyDescent="0.25"/>
  <cols>
    <col min="1" max="1" width="3.28515625" customWidth="1"/>
    <col min="7" max="7" width="6.85546875" customWidth="1"/>
    <col min="8" max="8" width="27.140625" hidden="1" customWidth="1"/>
    <col min="9" max="9" width="19.140625" bestFit="1" customWidth="1"/>
    <col min="10" max="10" width="16.85546875" style="12" customWidth="1"/>
    <col min="11" max="11" width="16.140625" style="12" customWidth="1"/>
  </cols>
  <sheetData>
    <row r="1" spans="2:11" ht="15.75" thickBot="1" x14ac:dyDescent="0.3"/>
    <row r="2" spans="2:11" ht="15.75" thickBot="1" x14ac:dyDescent="0.3">
      <c r="B2" s="120" t="s">
        <v>29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2:11" ht="15.75" thickBot="1" x14ac:dyDescent="0.3">
      <c r="B3" s="151" t="s">
        <v>26</v>
      </c>
      <c r="C3" s="152"/>
      <c r="D3" s="152"/>
      <c r="E3" s="152"/>
      <c r="F3" s="152"/>
      <c r="G3" s="152"/>
      <c r="H3" s="152"/>
      <c r="I3" s="153"/>
      <c r="J3" s="149" t="s">
        <v>5</v>
      </c>
      <c r="K3" s="150"/>
    </row>
    <row r="4" spans="2:11" ht="15.75" thickBot="1" x14ac:dyDescent="0.3">
      <c r="B4" s="166" t="s">
        <v>1</v>
      </c>
      <c r="C4" s="167"/>
      <c r="D4" s="167"/>
      <c r="E4" s="167"/>
      <c r="F4" s="167"/>
      <c r="G4" s="168"/>
      <c r="H4" s="59" t="s">
        <v>20</v>
      </c>
      <c r="I4" s="25" t="s">
        <v>0</v>
      </c>
      <c r="J4" s="19" t="s">
        <v>2</v>
      </c>
      <c r="K4" s="14" t="s">
        <v>3</v>
      </c>
    </row>
    <row r="5" spans="2:11" x14ac:dyDescent="0.25">
      <c r="B5" s="140" t="s">
        <v>30</v>
      </c>
      <c r="C5" s="141"/>
      <c r="D5" s="141"/>
      <c r="E5" s="141"/>
      <c r="F5" s="141"/>
      <c r="G5" s="142"/>
      <c r="H5" s="23">
        <v>0</v>
      </c>
      <c r="I5" s="43">
        <v>145</v>
      </c>
      <c r="J5" s="53">
        <v>16.47</v>
      </c>
      <c r="K5" s="15">
        <f t="shared" ref="K5" si="0">I5*J5</f>
        <v>2388.1499999999996</v>
      </c>
    </row>
    <row r="6" spans="2:11" x14ac:dyDescent="0.25">
      <c r="B6" s="134" t="s">
        <v>58</v>
      </c>
      <c r="C6" s="135"/>
      <c r="D6" s="135"/>
      <c r="E6" s="135"/>
      <c r="F6" s="135"/>
      <c r="G6" s="136"/>
      <c r="H6" s="2">
        <v>0</v>
      </c>
      <c r="I6" s="44">
        <v>1</v>
      </c>
      <c r="J6" s="60">
        <v>30</v>
      </c>
      <c r="K6" s="21">
        <f>I6*J6</f>
        <v>30</v>
      </c>
    </row>
    <row r="7" spans="2:11" x14ac:dyDescent="0.25">
      <c r="B7" s="172" t="s">
        <v>32</v>
      </c>
      <c r="C7" s="173"/>
      <c r="D7" s="173"/>
      <c r="E7" s="173"/>
      <c r="F7" s="173"/>
      <c r="G7" s="174"/>
      <c r="H7" s="2">
        <v>0</v>
      </c>
      <c r="I7" s="44">
        <v>145</v>
      </c>
      <c r="J7" s="60">
        <v>22.08</v>
      </c>
      <c r="K7" s="21">
        <f>I7*J7</f>
        <v>3201.6</v>
      </c>
    </row>
    <row r="8" spans="2:11" x14ac:dyDescent="0.25">
      <c r="B8" s="134" t="s">
        <v>31</v>
      </c>
      <c r="C8" s="135"/>
      <c r="D8" s="135"/>
      <c r="E8" s="135"/>
      <c r="F8" s="135"/>
      <c r="G8" s="136"/>
      <c r="H8" s="3">
        <v>0</v>
      </c>
      <c r="I8" s="47">
        <v>435</v>
      </c>
      <c r="J8" s="54">
        <v>15.3</v>
      </c>
      <c r="K8" s="16">
        <f t="shared" ref="K8:K13" si="1">I8*J8</f>
        <v>6655.5</v>
      </c>
    </row>
    <row r="9" spans="2:11" x14ac:dyDescent="0.25">
      <c r="B9" s="134" t="s">
        <v>33</v>
      </c>
      <c r="C9" s="135"/>
      <c r="D9" s="135"/>
      <c r="E9" s="135"/>
      <c r="F9" s="135"/>
      <c r="G9" s="136"/>
      <c r="H9" s="3">
        <v>0</v>
      </c>
      <c r="I9" s="47">
        <v>1440</v>
      </c>
      <c r="J9" s="54">
        <v>7.67</v>
      </c>
      <c r="K9" s="16">
        <f t="shared" si="1"/>
        <v>11044.8</v>
      </c>
    </row>
    <row r="10" spans="2:11" x14ac:dyDescent="0.25">
      <c r="B10" s="134" t="s">
        <v>46</v>
      </c>
      <c r="C10" s="135"/>
      <c r="D10" s="135"/>
      <c r="E10" s="135"/>
      <c r="F10" s="135"/>
      <c r="G10" s="136"/>
      <c r="H10" s="3">
        <v>0</v>
      </c>
      <c r="I10" s="47">
        <v>290</v>
      </c>
      <c r="J10" s="54">
        <v>5.26</v>
      </c>
      <c r="K10" s="16">
        <f t="shared" si="1"/>
        <v>1525.3999999999999</v>
      </c>
    </row>
    <row r="11" spans="2:11" x14ac:dyDescent="0.25">
      <c r="B11" s="175" t="s">
        <v>25</v>
      </c>
      <c r="C11" s="176"/>
      <c r="D11" s="176"/>
      <c r="E11" s="176"/>
      <c r="F11" s="176"/>
      <c r="G11" s="177"/>
      <c r="H11" s="3">
        <v>0</v>
      </c>
      <c r="I11" s="48">
        <v>72</v>
      </c>
      <c r="J11" s="112">
        <v>8.6199999999999992</v>
      </c>
      <c r="K11" s="16">
        <f t="shared" si="1"/>
        <v>620.64</v>
      </c>
    </row>
    <row r="12" spans="2:11" x14ac:dyDescent="0.25">
      <c r="B12" s="143" t="s">
        <v>24</v>
      </c>
      <c r="C12" s="144"/>
      <c r="D12" s="144"/>
      <c r="E12" s="144"/>
      <c r="F12" s="144"/>
      <c r="G12" s="145"/>
      <c r="H12" s="92">
        <v>0</v>
      </c>
      <c r="I12" s="76">
        <v>100</v>
      </c>
      <c r="J12" s="113">
        <v>2</v>
      </c>
      <c r="K12" s="16">
        <f t="shared" si="1"/>
        <v>200</v>
      </c>
    </row>
    <row r="13" spans="2:11" ht="15.75" thickBot="1" x14ac:dyDescent="0.3">
      <c r="B13" s="154" t="s">
        <v>55</v>
      </c>
      <c r="C13" s="155"/>
      <c r="D13" s="155"/>
      <c r="E13" s="155"/>
      <c r="F13" s="155"/>
      <c r="G13" s="156"/>
      <c r="H13" s="78">
        <v>0</v>
      </c>
      <c r="I13" s="79">
        <v>510</v>
      </c>
      <c r="J13" s="114">
        <v>2.1</v>
      </c>
      <c r="K13" s="17">
        <f t="shared" si="1"/>
        <v>1071</v>
      </c>
    </row>
    <row r="14" spans="2:11" ht="15.75" thickBot="1" x14ac:dyDescent="0.3">
      <c r="B14" s="8"/>
      <c r="C14" s="8"/>
      <c r="D14" s="8"/>
      <c r="E14" s="8"/>
      <c r="F14" s="8"/>
      <c r="G14" s="8"/>
      <c r="H14" s="9"/>
      <c r="I14" s="9"/>
      <c r="J14" s="19" t="s">
        <v>4</v>
      </c>
      <c r="K14" s="18">
        <f>SUM(K5:K13)</f>
        <v>26737.09</v>
      </c>
    </row>
    <row r="15" spans="2:11" x14ac:dyDescent="0.25">
      <c r="B15" s="8"/>
      <c r="C15" s="8"/>
      <c r="D15" s="8"/>
      <c r="E15" s="8"/>
      <c r="F15" s="8"/>
      <c r="G15" s="8"/>
      <c r="H15" s="9"/>
      <c r="I15" s="9"/>
      <c r="J15" s="26"/>
      <c r="K15" s="27"/>
    </row>
    <row r="16" spans="2:11" ht="15.75" hidden="1" thickBot="1" x14ac:dyDescent="0.3">
      <c r="B16" s="120" t="s">
        <v>28</v>
      </c>
      <c r="C16" s="121"/>
      <c r="D16" s="121"/>
      <c r="E16" s="121"/>
      <c r="F16" s="121"/>
      <c r="G16" s="121"/>
      <c r="H16" s="121"/>
      <c r="I16" s="121"/>
      <c r="J16" s="121"/>
      <c r="K16" s="122"/>
    </row>
    <row r="17" spans="2:11" ht="15.75" hidden="1" thickBot="1" x14ac:dyDescent="0.3">
      <c r="B17" s="151" t="s">
        <v>26</v>
      </c>
      <c r="C17" s="152"/>
      <c r="D17" s="152"/>
      <c r="E17" s="152"/>
      <c r="F17" s="152"/>
      <c r="G17" s="152"/>
      <c r="H17" s="152"/>
      <c r="I17" s="153"/>
      <c r="J17" s="149" t="s">
        <v>5</v>
      </c>
      <c r="K17" s="150"/>
    </row>
    <row r="18" spans="2:11" ht="15.75" hidden="1" thickBot="1" x14ac:dyDescent="0.3">
      <c r="B18" s="146" t="s">
        <v>1</v>
      </c>
      <c r="C18" s="147"/>
      <c r="D18" s="147"/>
      <c r="E18" s="147"/>
      <c r="F18" s="147"/>
      <c r="G18" s="148"/>
      <c r="H18" s="59" t="s">
        <v>20</v>
      </c>
      <c r="I18" s="25" t="s">
        <v>0</v>
      </c>
      <c r="J18" s="14" t="s">
        <v>2</v>
      </c>
      <c r="K18" s="14" t="s">
        <v>3</v>
      </c>
    </row>
    <row r="19" spans="2:11" hidden="1" x14ac:dyDescent="0.25">
      <c r="B19" s="140" t="s">
        <v>50</v>
      </c>
      <c r="C19" s="141"/>
      <c r="D19" s="141"/>
      <c r="E19" s="141"/>
      <c r="F19" s="141"/>
      <c r="G19" s="164"/>
      <c r="H19" s="106">
        <v>1</v>
      </c>
      <c r="I19" s="23">
        <v>0</v>
      </c>
      <c r="J19" s="100">
        <v>18.2</v>
      </c>
      <c r="K19" s="64">
        <f t="shared" ref="K19:K27" si="2">I19*J19</f>
        <v>0</v>
      </c>
    </row>
    <row r="20" spans="2:11" hidden="1" x14ac:dyDescent="0.25">
      <c r="B20" s="143" t="s">
        <v>54</v>
      </c>
      <c r="C20" s="144"/>
      <c r="D20" s="144"/>
      <c r="E20" s="144"/>
      <c r="F20" s="144"/>
      <c r="G20" s="162"/>
      <c r="H20" s="107">
        <v>1</v>
      </c>
      <c r="I20" s="3">
        <v>0</v>
      </c>
      <c r="J20" s="101">
        <v>28.52</v>
      </c>
      <c r="K20" s="65">
        <f t="shared" si="2"/>
        <v>0</v>
      </c>
    </row>
    <row r="21" spans="2:11" hidden="1" x14ac:dyDescent="0.25">
      <c r="B21" s="143" t="s">
        <v>22</v>
      </c>
      <c r="C21" s="144"/>
      <c r="D21" s="144"/>
      <c r="E21" s="144"/>
      <c r="F21" s="144"/>
      <c r="G21" s="162"/>
      <c r="H21" s="107">
        <v>2</v>
      </c>
      <c r="I21" s="3">
        <f>H21*F17</f>
        <v>0</v>
      </c>
      <c r="J21" s="101">
        <v>19.07</v>
      </c>
      <c r="K21" s="65">
        <f t="shared" si="2"/>
        <v>0</v>
      </c>
    </row>
    <row r="22" spans="2:11" hidden="1" x14ac:dyDescent="0.25">
      <c r="B22" s="143" t="s">
        <v>21</v>
      </c>
      <c r="C22" s="144"/>
      <c r="D22" s="144"/>
      <c r="E22" s="144"/>
      <c r="F22" s="144"/>
      <c r="G22" s="162"/>
      <c r="H22" s="107">
        <v>3</v>
      </c>
      <c r="I22" s="3">
        <f>H22*F17</f>
        <v>0</v>
      </c>
      <c r="J22" s="101">
        <v>12.82</v>
      </c>
      <c r="K22" s="65">
        <f t="shared" si="2"/>
        <v>0</v>
      </c>
    </row>
    <row r="23" spans="2:11" hidden="1" x14ac:dyDescent="0.25">
      <c r="B23" s="143" t="s">
        <v>23</v>
      </c>
      <c r="C23" s="144"/>
      <c r="D23" s="144"/>
      <c r="E23" s="144"/>
      <c r="F23" s="144"/>
      <c r="G23" s="162"/>
      <c r="H23" s="107">
        <f>I17</f>
        <v>0</v>
      </c>
      <c r="I23" s="3">
        <f>H23*F17</f>
        <v>0</v>
      </c>
      <c r="J23" s="101">
        <v>10.42</v>
      </c>
      <c r="K23" s="65">
        <f t="shared" si="2"/>
        <v>0</v>
      </c>
    </row>
    <row r="24" spans="2:11" hidden="1" x14ac:dyDescent="0.25">
      <c r="B24" s="115" t="s">
        <v>46</v>
      </c>
      <c r="C24" s="116"/>
      <c r="D24" s="116"/>
      <c r="E24" s="116"/>
      <c r="F24" s="116"/>
      <c r="G24" s="117"/>
      <c r="H24" s="107">
        <v>3</v>
      </c>
      <c r="I24" s="3">
        <f>H24*F17</f>
        <v>0</v>
      </c>
      <c r="J24" s="101">
        <v>5.26</v>
      </c>
      <c r="K24" s="65">
        <f t="shared" si="2"/>
        <v>0</v>
      </c>
    </row>
    <row r="25" spans="2:11" hidden="1" x14ac:dyDescent="0.25">
      <c r="B25" s="143" t="s">
        <v>25</v>
      </c>
      <c r="C25" s="144"/>
      <c r="D25" s="144"/>
      <c r="E25" s="144"/>
      <c r="F25" s="144"/>
      <c r="G25" s="162"/>
      <c r="H25" s="107">
        <v>0.5</v>
      </c>
      <c r="I25" s="3">
        <f>H25*F17</f>
        <v>0</v>
      </c>
      <c r="J25" s="102">
        <v>8.6199999999999992</v>
      </c>
      <c r="K25" s="65">
        <f t="shared" si="2"/>
        <v>0</v>
      </c>
    </row>
    <row r="26" spans="2:11" hidden="1" x14ac:dyDescent="0.25">
      <c r="B26" s="143" t="s">
        <v>24</v>
      </c>
      <c r="C26" s="144"/>
      <c r="D26" s="144"/>
      <c r="E26" s="144"/>
      <c r="F26" s="144"/>
      <c r="G26" s="162"/>
      <c r="H26" s="107">
        <f>(I17/3)*F17</f>
        <v>0</v>
      </c>
      <c r="I26" s="3">
        <f>H26*0.2</f>
        <v>0</v>
      </c>
      <c r="J26" s="102">
        <v>10.8</v>
      </c>
      <c r="K26" s="65">
        <f t="shared" si="2"/>
        <v>0</v>
      </c>
    </row>
    <row r="27" spans="2:11" ht="15.75" hidden="1" thickBot="1" x14ac:dyDescent="0.3">
      <c r="B27" s="154" t="s">
        <v>55</v>
      </c>
      <c r="C27" s="155"/>
      <c r="D27" s="155"/>
      <c r="E27" s="155"/>
      <c r="F27" s="155"/>
      <c r="G27" s="163"/>
      <c r="H27" s="108">
        <v>0</v>
      </c>
      <c r="I27" s="4">
        <f>I26</f>
        <v>0</v>
      </c>
      <c r="J27" s="103">
        <v>2.1</v>
      </c>
      <c r="K27" s="66">
        <f t="shared" si="2"/>
        <v>0</v>
      </c>
    </row>
    <row r="28" spans="2:11" ht="15.75" hidden="1" thickBot="1" x14ac:dyDescent="0.3">
      <c r="B28" s="8"/>
      <c r="C28" s="8"/>
      <c r="D28" s="8"/>
      <c r="E28" s="8"/>
      <c r="F28" s="8"/>
      <c r="G28" s="8"/>
      <c r="H28" s="9"/>
      <c r="I28" s="9"/>
      <c r="J28" s="13" t="s">
        <v>4</v>
      </c>
      <c r="K28" s="20">
        <f>SUM(K19:K27)</f>
        <v>0</v>
      </c>
    </row>
    <row r="29" spans="2:11" ht="15.75" hidden="1" thickBot="1" x14ac:dyDescent="0.3"/>
    <row r="30" spans="2:11" ht="15.75" hidden="1" thickBot="1" x14ac:dyDescent="0.3">
      <c r="B30" s="120" t="s">
        <v>34</v>
      </c>
      <c r="C30" s="121"/>
      <c r="D30" s="121"/>
      <c r="E30" s="121"/>
      <c r="F30" s="121"/>
      <c r="G30" s="121"/>
      <c r="H30" s="121"/>
      <c r="I30" s="121"/>
      <c r="J30" s="121"/>
      <c r="K30" s="122"/>
    </row>
    <row r="31" spans="2:11" ht="15.75" hidden="1" thickBot="1" x14ac:dyDescent="0.3">
      <c r="B31" s="151" t="s">
        <v>26</v>
      </c>
      <c r="C31" s="152"/>
      <c r="D31" s="152"/>
      <c r="E31" s="152"/>
      <c r="F31" s="152"/>
      <c r="G31" s="152"/>
      <c r="H31" s="152"/>
      <c r="I31" s="153"/>
      <c r="J31" s="149" t="s">
        <v>5</v>
      </c>
      <c r="K31" s="150"/>
    </row>
    <row r="32" spans="2:11" ht="15.75" hidden="1" thickBot="1" x14ac:dyDescent="0.3">
      <c r="B32" s="146" t="s">
        <v>1</v>
      </c>
      <c r="C32" s="147"/>
      <c r="D32" s="147"/>
      <c r="E32" s="147"/>
      <c r="F32" s="147"/>
      <c r="G32" s="148"/>
      <c r="H32" s="59" t="s">
        <v>20</v>
      </c>
      <c r="I32" s="25" t="s">
        <v>0</v>
      </c>
      <c r="J32" s="14" t="s">
        <v>2</v>
      </c>
      <c r="K32" s="14" t="s">
        <v>3</v>
      </c>
    </row>
    <row r="33" spans="2:11" hidden="1" x14ac:dyDescent="0.25">
      <c r="B33" s="140" t="s">
        <v>35</v>
      </c>
      <c r="C33" s="141"/>
      <c r="D33" s="141"/>
      <c r="E33" s="141"/>
      <c r="F33" s="141"/>
      <c r="G33" s="164"/>
      <c r="H33" s="23">
        <v>1</v>
      </c>
      <c r="I33" s="23">
        <f>H33*F31</f>
        <v>0</v>
      </c>
      <c r="J33" s="49">
        <v>37.4</v>
      </c>
      <c r="K33" s="64">
        <f t="shared" ref="K33:K42" si="3">I33*J33</f>
        <v>0</v>
      </c>
    </row>
    <row r="34" spans="2:11" hidden="1" x14ac:dyDescent="0.25">
      <c r="B34" s="143" t="s">
        <v>37</v>
      </c>
      <c r="C34" s="144"/>
      <c r="D34" s="144"/>
      <c r="E34" s="144"/>
      <c r="F34" s="144"/>
      <c r="G34" s="162"/>
      <c r="H34" s="3">
        <v>3</v>
      </c>
      <c r="I34" s="3">
        <f>H34*F31</f>
        <v>0</v>
      </c>
      <c r="J34" s="50">
        <v>30.31</v>
      </c>
      <c r="K34" s="65">
        <f t="shared" si="3"/>
        <v>0</v>
      </c>
    </row>
    <row r="35" spans="2:11" hidden="1" x14ac:dyDescent="0.25">
      <c r="B35" s="143" t="s">
        <v>38</v>
      </c>
      <c r="C35" s="144"/>
      <c r="D35" s="144"/>
      <c r="E35" s="144"/>
      <c r="F35" s="144"/>
      <c r="G35" s="162"/>
      <c r="H35" s="3">
        <v>2</v>
      </c>
      <c r="I35" s="3">
        <f>H35*F31</f>
        <v>0</v>
      </c>
      <c r="J35" s="50">
        <v>27.5</v>
      </c>
      <c r="K35" s="65">
        <f t="shared" si="3"/>
        <v>0</v>
      </c>
    </row>
    <row r="36" spans="2:11" hidden="1" x14ac:dyDescent="0.25">
      <c r="B36" s="143" t="s">
        <v>56</v>
      </c>
      <c r="C36" s="144"/>
      <c r="D36" s="144"/>
      <c r="E36" s="144"/>
      <c r="F36" s="144"/>
      <c r="G36" s="162"/>
      <c r="H36" s="3">
        <v>1</v>
      </c>
      <c r="I36" s="3">
        <f>H36*F31</f>
        <v>0</v>
      </c>
      <c r="J36" s="50">
        <v>41.49</v>
      </c>
      <c r="K36" s="65"/>
    </row>
    <row r="37" spans="2:11" hidden="1" x14ac:dyDescent="0.25">
      <c r="B37" s="143" t="s">
        <v>39</v>
      </c>
      <c r="C37" s="144"/>
      <c r="D37" s="144"/>
      <c r="E37" s="144"/>
      <c r="F37" s="144"/>
      <c r="G37" s="162"/>
      <c r="H37" s="3">
        <f>I31*F31</f>
        <v>0</v>
      </c>
      <c r="I37" s="3">
        <f>H37</f>
        <v>0</v>
      </c>
      <c r="J37" s="50">
        <v>21.79</v>
      </c>
      <c r="K37" s="65">
        <f t="shared" si="3"/>
        <v>0</v>
      </c>
    </row>
    <row r="38" spans="2:11" hidden="1" x14ac:dyDescent="0.25">
      <c r="B38" s="143" t="s">
        <v>36</v>
      </c>
      <c r="C38" s="144"/>
      <c r="D38" s="144"/>
      <c r="E38" s="144"/>
      <c r="F38" s="144"/>
      <c r="G38" s="162"/>
      <c r="H38" s="3">
        <v>3</v>
      </c>
      <c r="I38" s="3">
        <f>H38*F31</f>
        <v>0</v>
      </c>
      <c r="J38" s="50">
        <v>7.54</v>
      </c>
      <c r="K38" s="65">
        <f t="shared" si="3"/>
        <v>0</v>
      </c>
    </row>
    <row r="39" spans="2:11" hidden="1" x14ac:dyDescent="0.25">
      <c r="B39" s="157" t="s">
        <v>46</v>
      </c>
      <c r="C39" s="158"/>
      <c r="D39" s="158"/>
      <c r="E39" s="158"/>
      <c r="F39" s="158"/>
      <c r="G39" s="165"/>
      <c r="H39" s="3">
        <v>3</v>
      </c>
      <c r="I39" s="3">
        <f>H39*F31</f>
        <v>0</v>
      </c>
      <c r="J39" s="50">
        <v>4.22</v>
      </c>
      <c r="K39" s="65"/>
    </row>
    <row r="40" spans="2:11" hidden="1" x14ac:dyDescent="0.25">
      <c r="B40" s="143" t="s">
        <v>24</v>
      </c>
      <c r="C40" s="144"/>
      <c r="D40" s="144"/>
      <c r="E40" s="144"/>
      <c r="F40" s="144"/>
      <c r="G40" s="162"/>
      <c r="H40" s="77">
        <f>(I31/3)*F31</f>
        <v>0</v>
      </c>
      <c r="I40" s="77">
        <f>H40*0.2</f>
        <v>0</v>
      </c>
      <c r="J40" s="51">
        <v>10.8</v>
      </c>
      <c r="K40" s="65">
        <f t="shared" si="3"/>
        <v>0</v>
      </c>
    </row>
    <row r="41" spans="2:11" hidden="1" x14ac:dyDescent="0.25">
      <c r="B41" s="143" t="s">
        <v>55</v>
      </c>
      <c r="C41" s="144"/>
      <c r="D41" s="144"/>
      <c r="E41" s="144"/>
      <c r="F41" s="144"/>
      <c r="G41" s="162"/>
      <c r="H41" s="77">
        <f>I40</f>
        <v>0</v>
      </c>
      <c r="I41" s="77">
        <f>I40</f>
        <v>0</v>
      </c>
      <c r="J41" s="51">
        <v>2.1</v>
      </c>
      <c r="K41" s="65">
        <f t="shared" si="3"/>
        <v>0</v>
      </c>
    </row>
    <row r="42" spans="2:11" ht="15.75" hidden="1" thickBot="1" x14ac:dyDescent="0.3">
      <c r="B42" s="154" t="s">
        <v>25</v>
      </c>
      <c r="C42" s="155"/>
      <c r="D42" s="155"/>
      <c r="E42" s="155"/>
      <c r="F42" s="155"/>
      <c r="G42" s="163"/>
      <c r="H42" s="4">
        <v>0.5</v>
      </c>
      <c r="I42" s="4">
        <f>H42*F31</f>
        <v>0</v>
      </c>
      <c r="J42" s="52">
        <v>8.6199999999999992</v>
      </c>
      <c r="K42" s="66">
        <f t="shared" si="3"/>
        <v>0</v>
      </c>
    </row>
    <row r="43" spans="2:11" ht="15.75" hidden="1" thickBot="1" x14ac:dyDescent="0.3">
      <c r="B43" s="8"/>
      <c r="C43" s="8"/>
      <c r="D43" s="8"/>
      <c r="E43" s="8"/>
      <c r="F43" s="8"/>
      <c r="G43" s="8"/>
      <c r="H43" s="9"/>
      <c r="I43" s="9"/>
      <c r="J43" s="13" t="s">
        <v>4</v>
      </c>
      <c r="K43" s="20">
        <f>SUM(K33:K42)</f>
        <v>0</v>
      </c>
    </row>
    <row r="44" spans="2:11" ht="15.75" hidden="1" thickBot="1" x14ac:dyDescent="0.3"/>
    <row r="45" spans="2:11" ht="15.75" hidden="1" thickBot="1" x14ac:dyDescent="0.3">
      <c r="B45" s="120" t="s">
        <v>40</v>
      </c>
      <c r="C45" s="121"/>
      <c r="D45" s="121"/>
      <c r="E45" s="121"/>
      <c r="F45" s="121"/>
      <c r="G45" s="121"/>
      <c r="H45" s="121"/>
      <c r="I45" s="121"/>
      <c r="J45" s="121"/>
      <c r="K45" s="122"/>
    </row>
    <row r="46" spans="2:11" ht="15.75" hidden="1" thickBot="1" x14ac:dyDescent="0.3">
      <c r="B46" s="151" t="s">
        <v>26</v>
      </c>
      <c r="C46" s="152"/>
      <c r="D46" s="152"/>
      <c r="E46" s="152"/>
      <c r="F46" s="152"/>
      <c r="G46" s="152"/>
      <c r="H46" s="152"/>
      <c r="I46" s="153"/>
      <c r="J46" s="118" t="s">
        <v>5</v>
      </c>
      <c r="K46" s="119"/>
    </row>
    <row r="47" spans="2:11" ht="15.75" hidden="1" thickBot="1" x14ac:dyDescent="0.3">
      <c r="B47" s="146" t="s">
        <v>1</v>
      </c>
      <c r="C47" s="147"/>
      <c r="D47" s="147"/>
      <c r="E47" s="147"/>
      <c r="F47" s="147"/>
      <c r="G47" s="148"/>
      <c r="H47" s="5" t="s">
        <v>20</v>
      </c>
      <c r="I47" s="25" t="s">
        <v>0</v>
      </c>
      <c r="J47" s="19" t="s">
        <v>2</v>
      </c>
      <c r="K47" s="14" t="s">
        <v>3</v>
      </c>
    </row>
    <row r="48" spans="2:11" hidden="1" x14ac:dyDescent="0.25">
      <c r="B48" s="140" t="s">
        <v>41</v>
      </c>
      <c r="C48" s="141"/>
      <c r="D48" s="141"/>
      <c r="E48" s="141"/>
      <c r="F48" s="141"/>
      <c r="G48" s="142"/>
      <c r="H48" s="43">
        <v>1</v>
      </c>
      <c r="I48" s="23">
        <f>H48*F46</f>
        <v>0</v>
      </c>
      <c r="J48" s="40">
        <v>51.4</v>
      </c>
      <c r="K48" s="15">
        <f t="shared" ref="K48:K58" si="4">I48*J48</f>
        <v>0</v>
      </c>
    </row>
    <row r="49" spans="2:11" hidden="1" x14ac:dyDescent="0.25">
      <c r="B49" s="143" t="s">
        <v>42</v>
      </c>
      <c r="C49" s="144"/>
      <c r="D49" s="144"/>
      <c r="E49" s="144"/>
      <c r="F49" s="144"/>
      <c r="G49" s="145"/>
      <c r="H49" s="44">
        <v>3</v>
      </c>
      <c r="I49" s="3">
        <f>H49*F46</f>
        <v>0</v>
      </c>
      <c r="J49" s="40">
        <v>69.23</v>
      </c>
      <c r="K49" s="21">
        <f t="shared" si="4"/>
        <v>0</v>
      </c>
    </row>
    <row r="50" spans="2:11" hidden="1" x14ac:dyDescent="0.25">
      <c r="B50" s="143" t="s">
        <v>43</v>
      </c>
      <c r="C50" s="144"/>
      <c r="D50" s="144"/>
      <c r="E50" s="144"/>
      <c r="F50" s="144"/>
      <c r="G50" s="145"/>
      <c r="H50" s="44">
        <v>2</v>
      </c>
      <c r="I50" s="3">
        <f>H50*F46</f>
        <v>0</v>
      </c>
      <c r="J50" s="40">
        <v>48.5</v>
      </c>
      <c r="K50" s="21">
        <f t="shared" si="4"/>
        <v>0</v>
      </c>
    </row>
    <row r="51" spans="2:11" hidden="1" x14ac:dyDescent="0.25">
      <c r="B51" s="134" t="s">
        <v>57</v>
      </c>
      <c r="C51" s="135"/>
      <c r="D51" s="135"/>
      <c r="E51" s="135"/>
      <c r="F51" s="135"/>
      <c r="G51" s="136"/>
      <c r="H51" s="44">
        <v>1</v>
      </c>
      <c r="I51" s="3">
        <f>H51*F46</f>
        <v>0</v>
      </c>
      <c r="J51" s="40">
        <v>101.82</v>
      </c>
      <c r="K51" s="21">
        <f t="shared" si="4"/>
        <v>0</v>
      </c>
    </row>
    <row r="52" spans="2:11" hidden="1" x14ac:dyDescent="0.25">
      <c r="B52" s="143" t="s">
        <v>45</v>
      </c>
      <c r="C52" s="144"/>
      <c r="D52" s="144"/>
      <c r="E52" s="144"/>
      <c r="F52" s="144"/>
      <c r="G52" s="145"/>
      <c r="H52" s="44">
        <f>I46*F46</f>
        <v>0</v>
      </c>
      <c r="I52" s="3">
        <f>H52</f>
        <v>0</v>
      </c>
      <c r="J52" s="40">
        <v>40</v>
      </c>
      <c r="K52" s="21">
        <f t="shared" si="4"/>
        <v>0</v>
      </c>
    </row>
    <row r="53" spans="2:11" hidden="1" x14ac:dyDescent="0.25">
      <c r="B53" s="169" t="s">
        <v>47</v>
      </c>
      <c r="C53" s="170"/>
      <c r="D53" s="170"/>
      <c r="E53" s="170"/>
      <c r="F53" s="170"/>
      <c r="G53" s="171"/>
      <c r="H53" s="44">
        <v>3</v>
      </c>
      <c r="I53" s="3">
        <f>H53*F46</f>
        <v>0</v>
      </c>
      <c r="J53" s="40">
        <v>10.59</v>
      </c>
      <c r="K53" s="21">
        <f t="shared" si="4"/>
        <v>0</v>
      </c>
    </row>
    <row r="54" spans="2:11" hidden="1" x14ac:dyDescent="0.25">
      <c r="B54" s="134" t="s">
        <v>36</v>
      </c>
      <c r="C54" s="135"/>
      <c r="D54" s="135"/>
      <c r="E54" s="135"/>
      <c r="F54" s="135"/>
      <c r="G54" s="136"/>
      <c r="H54" s="44">
        <v>3</v>
      </c>
      <c r="I54" s="3">
        <f>H54*F46</f>
        <v>0</v>
      </c>
      <c r="J54" s="40">
        <v>7.54</v>
      </c>
      <c r="K54" s="21">
        <f t="shared" si="4"/>
        <v>0</v>
      </c>
    </row>
    <row r="55" spans="2:11" hidden="1" x14ac:dyDescent="0.25">
      <c r="B55" s="169" t="s">
        <v>46</v>
      </c>
      <c r="C55" s="170"/>
      <c r="D55" s="170"/>
      <c r="E55" s="170"/>
      <c r="F55" s="170"/>
      <c r="G55" s="171"/>
      <c r="H55" s="2">
        <v>3</v>
      </c>
      <c r="I55" s="3">
        <f>H55*F46</f>
        <v>0</v>
      </c>
      <c r="J55" s="40">
        <v>4.22</v>
      </c>
      <c r="K55" s="21">
        <f t="shared" si="4"/>
        <v>0</v>
      </c>
    </row>
    <row r="56" spans="2:11" hidden="1" x14ac:dyDescent="0.25">
      <c r="B56" s="143" t="s">
        <v>24</v>
      </c>
      <c r="C56" s="144"/>
      <c r="D56" s="144"/>
      <c r="E56" s="144"/>
      <c r="F56" s="144"/>
      <c r="G56" s="145"/>
      <c r="H56" s="80">
        <f>(I46/3)*F46</f>
        <v>0</v>
      </c>
      <c r="I56" s="77">
        <f>H56*0.2</f>
        <v>0</v>
      </c>
      <c r="J56" s="41">
        <v>10.8</v>
      </c>
      <c r="K56" s="21">
        <f t="shared" si="4"/>
        <v>0</v>
      </c>
    </row>
    <row r="57" spans="2:11" hidden="1" x14ac:dyDescent="0.25">
      <c r="B57" s="143" t="s">
        <v>55</v>
      </c>
      <c r="C57" s="144"/>
      <c r="D57" s="144"/>
      <c r="E57" s="144"/>
      <c r="F57" s="144"/>
      <c r="G57" s="162"/>
      <c r="H57" s="77">
        <f>I56</f>
        <v>0</v>
      </c>
      <c r="I57" s="77">
        <f>I56</f>
        <v>0</v>
      </c>
      <c r="J57" s="51">
        <v>2.1</v>
      </c>
      <c r="K57" s="65">
        <f t="shared" si="4"/>
        <v>0</v>
      </c>
    </row>
    <row r="58" spans="2:11" ht="15.75" hidden="1" thickBot="1" x14ac:dyDescent="0.3">
      <c r="B58" s="154" t="s">
        <v>25</v>
      </c>
      <c r="C58" s="155"/>
      <c r="D58" s="155"/>
      <c r="E58" s="155"/>
      <c r="F58" s="155"/>
      <c r="G58" s="156"/>
      <c r="H58" s="45">
        <v>0.5</v>
      </c>
      <c r="I58" s="4">
        <f>H58*F46</f>
        <v>0</v>
      </c>
      <c r="J58" s="42">
        <v>8.6199999999999992</v>
      </c>
      <c r="K58" s="20">
        <f t="shared" si="4"/>
        <v>0</v>
      </c>
    </row>
    <row r="59" spans="2:11" ht="15.75" hidden="1" thickBot="1" x14ac:dyDescent="0.3">
      <c r="B59" s="8"/>
      <c r="C59" s="8"/>
      <c r="D59" s="8"/>
      <c r="E59" s="8"/>
      <c r="F59" s="8"/>
      <c r="G59" s="8"/>
      <c r="H59" s="9"/>
      <c r="I59" s="9"/>
      <c r="J59" s="13" t="s">
        <v>4</v>
      </c>
      <c r="K59" s="20">
        <f>SUM(K48:K58)</f>
        <v>0</v>
      </c>
    </row>
    <row r="60" spans="2:11" ht="15.75" hidden="1" thickBot="1" x14ac:dyDescent="0.3"/>
    <row r="61" spans="2:11" ht="15.75" hidden="1" thickBot="1" x14ac:dyDescent="0.3">
      <c r="B61" s="120" t="s">
        <v>136</v>
      </c>
      <c r="C61" s="121"/>
      <c r="D61" s="121"/>
      <c r="E61" s="121"/>
      <c r="F61" s="121"/>
      <c r="G61" s="121"/>
      <c r="H61" s="121"/>
      <c r="I61" s="121"/>
      <c r="J61" s="121"/>
      <c r="K61" s="122"/>
    </row>
    <row r="62" spans="2:11" ht="15.75" hidden="1" thickBot="1" x14ac:dyDescent="0.3">
      <c r="B62" s="151" t="s">
        <v>26</v>
      </c>
      <c r="C62" s="152"/>
      <c r="D62" s="152"/>
      <c r="E62" s="152"/>
      <c r="F62" s="160"/>
      <c r="G62" s="161"/>
      <c r="H62" s="5" t="s">
        <v>27</v>
      </c>
      <c r="I62" s="11"/>
      <c r="J62" s="149" t="s">
        <v>5</v>
      </c>
      <c r="K62" s="150"/>
    </row>
    <row r="63" spans="2:11" ht="15.75" hidden="1" thickBot="1" x14ac:dyDescent="0.3">
      <c r="B63" s="146" t="s">
        <v>1</v>
      </c>
      <c r="C63" s="147"/>
      <c r="D63" s="147"/>
      <c r="E63" s="147"/>
      <c r="F63" s="147"/>
      <c r="G63" s="148"/>
      <c r="H63" s="5" t="s">
        <v>20</v>
      </c>
      <c r="I63" s="25" t="s">
        <v>0</v>
      </c>
      <c r="J63" s="19" t="s">
        <v>2</v>
      </c>
      <c r="K63" s="14" t="s">
        <v>3</v>
      </c>
    </row>
    <row r="64" spans="2:11" hidden="1" x14ac:dyDescent="0.25">
      <c r="B64" s="140" t="s">
        <v>137</v>
      </c>
      <c r="C64" s="141"/>
      <c r="D64" s="141"/>
      <c r="E64" s="141"/>
      <c r="F64" s="141"/>
      <c r="G64" s="142"/>
      <c r="H64" s="43">
        <v>1</v>
      </c>
      <c r="I64" s="23">
        <f>H64*F62</f>
        <v>0</v>
      </c>
      <c r="J64" s="82">
        <v>6.59</v>
      </c>
      <c r="K64" s="15">
        <f t="shared" ref="K64:K69" si="5">I64*J64</f>
        <v>0</v>
      </c>
    </row>
    <row r="65" spans="2:11" hidden="1" x14ac:dyDescent="0.25">
      <c r="B65" s="143" t="s">
        <v>88</v>
      </c>
      <c r="C65" s="144"/>
      <c r="D65" s="144"/>
      <c r="E65" s="144"/>
      <c r="F65" s="144"/>
      <c r="G65" s="145"/>
      <c r="H65" s="44">
        <v>9</v>
      </c>
      <c r="I65" s="3">
        <f>H65*F62</f>
        <v>0</v>
      </c>
      <c r="J65" s="40">
        <v>6.52</v>
      </c>
      <c r="K65" s="21">
        <f t="shared" si="5"/>
        <v>0</v>
      </c>
    </row>
    <row r="66" spans="2:11" hidden="1" x14ac:dyDescent="0.25">
      <c r="B66" s="143" t="s">
        <v>138</v>
      </c>
      <c r="C66" s="144"/>
      <c r="D66" s="144"/>
      <c r="E66" s="144"/>
      <c r="F66" s="144"/>
      <c r="G66" s="145"/>
      <c r="H66" s="44">
        <v>1</v>
      </c>
      <c r="I66" s="3">
        <f>H66*F62</f>
        <v>0</v>
      </c>
      <c r="J66" s="40">
        <v>10.77</v>
      </c>
      <c r="K66" s="21">
        <f t="shared" si="5"/>
        <v>0</v>
      </c>
    </row>
    <row r="67" spans="2:11" hidden="1" x14ac:dyDescent="0.25">
      <c r="B67" s="134" t="s">
        <v>46</v>
      </c>
      <c r="C67" s="135"/>
      <c r="D67" s="135"/>
      <c r="E67" s="135"/>
      <c r="F67" s="135"/>
      <c r="G67" s="136"/>
      <c r="H67" s="44">
        <v>3</v>
      </c>
      <c r="I67" s="3">
        <f>H67*F62</f>
        <v>0</v>
      </c>
      <c r="J67" s="40">
        <v>4.22</v>
      </c>
      <c r="K67" s="21">
        <f t="shared" si="5"/>
        <v>0</v>
      </c>
    </row>
    <row r="68" spans="2:11" hidden="1" x14ac:dyDescent="0.25">
      <c r="B68" s="143" t="s">
        <v>89</v>
      </c>
      <c r="C68" s="144"/>
      <c r="D68" s="144"/>
      <c r="E68" s="144"/>
      <c r="F68" s="144"/>
      <c r="G68" s="145"/>
      <c r="H68" s="44">
        <f>I62</f>
        <v>0</v>
      </c>
      <c r="I68" s="3">
        <f>H68*F62</f>
        <v>0</v>
      </c>
      <c r="J68" s="40">
        <v>15.79</v>
      </c>
      <c r="K68" s="21">
        <f t="shared" si="5"/>
        <v>0</v>
      </c>
    </row>
    <row r="69" spans="2:11" ht="15.75" hidden="1" thickBot="1" x14ac:dyDescent="0.3">
      <c r="B69" s="137" t="s">
        <v>25</v>
      </c>
      <c r="C69" s="138"/>
      <c r="D69" s="138"/>
      <c r="E69" s="138"/>
      <c r="F69" s="138"/>
      <c r="G69" s="139"/>
      <c r="H69" s="45">
        <v>0.2</v>
      </c>
      <c r="I69" s="4">
        <f>H69*F62</f>
        <v>0</v>
      </c>
      <c r="J69" s="42">
        <v>8.6199999999999992</v>
      </c>
      <c r="K69" s="20">
        <f t="shared" si="5"/>
        <v>0</v>
      </c>
    </row>
    <row r="70" spans="2:11" ht="15.75" hidden="1" thickBot="1" x14ac:dyDescent="0.3">
      <c r="B70" s="8"/>
      <c r="C70" s="8"/>
      <c r="D70" s="8"/>
      <c r="E70" s="8"/>
      <c r="F70" s="8"/>
      <c r="G70" s="8"/>
      <c r="H70" s="9"/>
      <c r="I70" s="9"/>
      <c r="J70" s="13" t="s">
        <v>4</v>
      </c>
      <c r="K70" s="20">
        <f>SUM(K64:K69)</f>
        <v>0</v>
      </c>
    </row>
    <row r="71" spans="2:11" ht="15.75" hidden="1" thickBot="1" x14ac:dyDescent="0.3"/>
    <row r="72" spans="2:11" ht="15.75" hidden="1" thickBot="1" x14ac:dyDescent="0.3">
      <c r="B72" s="120" t="s">
        <v>139</v>
      </c>
      <c r="C72" s="121"/>
      <c r="D72" s="121"/>
      <c r="E72" s="121"/>
      <c r="F72" s="121"/>
      <c r="G72" s="121"/>
      <c r="H72" s="121"/>
      <c r="I72" s="121"/>
      <c r="J72" s="121"/>
      <c r="K72" s="122"/>
    </row>
    <row r="73" spans="2:11" ht="15.75" hidden="1" thickBot="1" x14ac:dyDescent="0.3">
      <c r="B73" s="151" t="s">
        <v>26</v>
      </c>
      <c r="C73" s="152"/>
      <c r="D73" s="152"/>
      <c r="E73" s="152"/>
      <c r="F73" s="160">
        <v>0</v>
      </c>
      <c r="G73" s="161"/>
      <c r="H73" s="5" t="s">
        <v>27</v>
      </c>
      <c r="I73" s="11">
        <v>0</v>
      </c>
      <c r="J73" s="149" t="s">
        <v>5</v>
      </c>
      <c r="K73" s="150"/>
    </row>
    <row r="74" spans="2:11" ht="15.75" hidden="1" thickBot="1" x14ac:dyDescent="0.3">
      <c r="B74" s="146" t="s">
        <v>1</v>
      </c>
      <c r="C74" s="147"/>
      <c r="D74" s="147"/>
      <c r="E74" s="147"/>
      <c r="F74" s="147"/>
      <c r="G74" s="148"/>
      <c r="H74" s="5" t="s">
        <v>20</v>
      </c>
      <c r="I74" s="25" t="s">
        <v>0</v>
      </c>
      <c r="J74" s="19" t="s">
        <v>2</v>
      </c>
      <c r="K74" s="14" t="s">
        <v>3</v>
      </c>
    </row>
    <row r="75" spans="2:11" hidden="1" x14ac:dyDescent="0.25">
      <c r="B75" s="140" t="s">
        <v>140</v>
      </c>
      <c r="C75" s="141"/>
      <c r="D75" s="141"/>
      <c r="E75" s="141"/>
      <c r="F75" s="141"/>
      <c r="G75" s="142"/>
      <c r="H75" s="43">
        <v>1</v>
      </c>
      <c r="I75" s="23">
        <f>H75*F73</f>
        <v>0</v>
      </c>
      <c r="J75" s="82">
        <v>10.119999999999999</v>
      </c>
      <c r="K75" s="15">
        <f t="shared" ref="K75:K81" si="6">I75*J75</f>
        <v>0</v>
      </c>
    </row>
    <row r="76" spans="2:11" hidden="1" x14ac:dyDescent="0.25">
      <c r="B76" s="143" t="s">
        <v>91</v>
      </c>
      <c r="C76" s="144"/>
      <c r="D76" s="144"/>
      <c r="E76" s="144"/>
      <c r="F76" s="144"/>
      <c r="G76" s="145"/>
      <c r="H76" s="44">
        <v>9</v>
      </c>
      <c r="I76" s="3">
        <f>H76*F73</f>
        <v>0</v>
      </c>
      <c r="J76" s="40">
        <v>9.4</v>
      </c>
      <c r="K76" s="21">
        <f t="shared" si="6"/>
        <v>0</v>
      </c>
    </row>
    <row r="77" spans="2:11" hidden="1" x14ac:dyDescent="0.25">
      <c r="B77" s="143" t="s">
        <v>90</v>
      </c>
      <c r="C77" s="144"/>
      <c r="D77" s="144"/>
      <c r="E77" s="144"/>
      <c r="F77" s="144"/>
      <c r="G77" s="145"/>
      <c r="H77" s="44">
        <v>1</v>
      </c>
      <c r="I77" s="3">
        <f>H77*F73</f>
        <v>0</v>
      </c>
      <c r="J77" s="40">
        <v>11.71</v>
      </c>
      <c r="K77" s="21">
        <f t="shared" si="6"/>
        <v>0</v>
      </c>
    </row>
    <row r="78" spans="2:11" hidden="1" x14ac:dyDescent="0.25">
      <c r="B78" s="134" t="s">
        <v>141</v>
      </c>
      <c r="C78" s="135"/>
      <c r="D78" s="135"/>
      <c r="E78" s="135"/>
      <c r="F78" s="135"/>
      <c r="G78" s="136"/>
      <c r="H78" s="44">
        <v>2</v>
      </c>
      <c r="I78" s="3">
        <f>H78*F73</f>
        <v>0</v>
      </c>
      <c r="J78" s="40">
        <v>8.48</v>
      </c>
      <c r="K78" s="21">
        <f t="shared" si="6"/>
        <v>0</v>
      </c>
    </row>
    <row r="79" spans="2:11" hidden="1" x14ac:dyDescent="0.25">
      <c r="B79" s="134" t="s">
        <v>46</v>
      </c>
      <c r="C79" s="135"/>
      <c r="D79" s="135"/>
      <c r="E79" s="135"/>
      <c r="F79" s="135"/>
      <c r="G79" s="136"/>
      <c r="H79" s="44">
        <v>3</v>
      </c>
      <c r="I79" s="3">
        <f>H79*F74</f>
        <v>0</v>
      </c>
      <c r="J79" s="40">
        <v>4.22</v>
      </c>
      <c r="K79" s="21">
        <f t="shared" si="6"/>
        <v>0</v>
      </c>
    </row>
    <row r="80" spans="2:11" hidden="1" x14ac:dyDescent="0.25">
      <c r="B80" s="143" t="s">
        <v>93</v>
      </c>
      <c r="C80" s="144"/>
      <c r="D80" s="144"/>
      <c r="E80" s="144"/>
      <c r="F80" s="144"/>
      <c r="G80" s="145"/>
      <c r="H80" s="44">
        <f>I73</f>
        <v>0</v>
      </c>
      <c r="I80" s="3">
        <f>H80*F73</f>
        <v>0</v>
      </c>
      <c r="J80" s="40">
        <v>23.47</v>
      </c>
      <c r="K80" s="21">
        <f t="shared" si="6"/>
        <v>0</v>
      </c>
    </row>
    <row r="81" spans="2:11" ht="15.75" hidden="1" thickBot="1" x14ac:dyDescent="0.3">
      <c r="B81" s="137" t="s">
        <v>25</v>
      </c>
      <c r="C81" s="138"/>
      <c r="D81" s="138"/>
      <c r="E81" s="138"/>
      <c r="F81" s="138"/>
      <c r="G81" s="139"/>
      <c r="H81" s="45">
        <v>0.2</v>
      </c>
      <c r="I81" s="4">
        <f>H81*F73</f>
        <v>0</v>
      </c>
      <c r="J81" s="42">
        <v>8.6199999999999992</v>
      </c>
      <c r="K81" s="20">
        <f t="shared" si="6"/>
        <v>0</v>
      </c>
    </row>
    <row r="82" spans="2:11" ht="15.75" hidden="1" thickBot="1" x14ac:dyDescent="0.3">
      <c r="B82" s="8"/>
      <c r="C82" s="8"/>
      <c r="D82" s="8"/>
      <c r="E82" s="8"/>
      <c r="F82" s="8"/>
      <c r="G82" s="8"/>
      <c r="H82" s="9"/>
      <c r="I82" s="9"/>
      <c r="J82" s="13" t="s">
        <v>4</v>
      </c>
      <c r="K82" s="20">
        <f>SUM(K75:K81)</f>
        <v>0</v>
      </c>
    </row>
  </sheetData>
  <mergeCells count="76">
    <mergeCell ref="B13:G13"/>
    <mergeCell ref="B8:G8"/>
    <mergeCell ref="B9:G9"/>
    <mergeCell ref="B10:G10"/>
    <mergeCell ref="B11:G11"/>
    <mergeCell ref="B12:G12"/>
    <mergeCell ref="B57:G57"/>
    <mergeCell ref="B58:G58"/>
    <mergeCell ref="B2:K2"/>
    <mergeCell ref="J3:K3"/>
    <mergeCell ref="B4:G4"/>
    <mergeCell ref="B5:G5"/>
    <mergeCell ref="B50:G50"/>
    <mergeCell ref="B51:G51"/>
    <mergeCell ref="B52:G52"/>
    <mergeCell ref="B53:G53"/>
    <mergeCell ref="B54:G54"/>
    <mergeCell ref="B55:G55"/>
    <mergeCell ref="B6:G6"/>
    <mergeCell ref="B7:G7"/>
    <mergeCell ref="B20:G20"/>
    <mergeCell ref="B21:G21"/>
    <mergeCell ref="B42:G42"/>
    <mergeCell ref="B47:G47"/>
    <mergeCell ref="B48:G48"/>
    <mergeCell ref="B49:G49"/>
    <mergeCell ref="B56:G56"/>
    <mergeCell ref="B37:G37"/>
    <mergeCell ref="B38:G38"/>
    <mergeCell ref="B39:G39"/>
    <mergeCell ref="B40:G40"/>
    <mergeCell ref="B41:G41"/>
    <mergeCell ref="B16:K16"/>
    <mergeCell ref="J17:K17"/>
    <mergeCell ref="B18:G18"/>
    <mergeCell ref="B19:G19"/>
    <mergeCell ref="B25:G25"/>
    <mergeCell ref="B62:E62"/>
    <mergeCell ref="F62:G62"/>
    <mergeCell ref="J62:K62"/>
    <mergeCell ref="B63:G63"/>
    <mergeCell ref="B22:G22"/>
    <mergeCell ref="B23:G23"/>
    <mergeCell ref="B26:G26"/>
    <mergeCell ref="B27:G27"/>
    <mergeCell ref="B30:K30"/>
    <mergeCell ref="J31:K31"/>
    <mergeCell ref="B45:K45"/>
    <mergeCell ref="B32:G32"/>
    <mergeCell ref="B33:G33"/>
    <mergeCell ref="B34:G34"/>
    <mergeCell ref="B35:G35"/>
    <mergeCell ref="B36:G36"/>
    <mergeCell ref="B81:G81"/>
    <mergeCell ref="B78:G78"/>
    <mergeCell ref="B74:G74"/>
    <mergeCell ref="B75:G75"/>
    <mergeCell ref="B76:G76"/>
    <mergeCell ref="B77:G77"/>
    <mergeCell ref="B79:G79"/>
    <mergeCell ref="B3:I3"/>
    <mergeCell ref="B17:I17"/>
    <mergeCell ref="B31:I31"/>
    <mergeCell ref="B46:I46"/>
    <mergeCell ref="B80:G80"/>
    <mergeCell ref="B72:K72"/>
    <mergeCell ref="B73:E73"/>
    <mergeCell ref="F73:G73"/>
    <mergeCell ref="J73:K73"/>
    <mergeCell ref="B69:G69"/>
    <mergeCell ref="B64:G64"/>
    <mergeCell ref="B65:G65"/>
    <mergeCell ref="B66:G66"/>
    <mergeCell ref="B67:G67"/>
    <mergeCell ref="B68:G68"/>
    <mergeCell ref="B61:K6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3A05C-06D2-45F1-94FA-E61D5E32587E}">
  <dimension ref="B1:K96"/>
  <sheetViews>
    <sheetView workbookViewId="0">
      <selection activeCell="I76" sqref="I76:I82"/>
    </sheetView>
  </sheetViews>
  <sheetFormatPr defaultRowHeight="15" x14ac:dyDescent="0.25"/>
  <cols>
    <col min="1" max="1" width="3.28515625" customWidth="1"/>
    <col min="7" max="7" width="6.85546875" customWidth="1"/>
    <col min="8" max="8" width="27.140625" hidden="1" customWidth="1"/>
    <col min="9" max="9" width="19.140625" bestFit="1" customWidth="1"/>
    <col min="10" max="10" width="16.85546875" style="12" customWidth="1"/>
    <col min="11" max="11" width="16.140625" style="12" customWidth="1"/>
  </cols>
  <sheetData>
    <row r="1" spans="2:11" x14ac:dyDescent="0.25">
      <c r="B1" s="8"/>
      <c r="C1" s="8"/>
      <c r="D1" s="8"/>
      <c r="E1" s="8"/>
      <c r="F1" s="8"/>
      <c r="G1" s="8"/>
      <c r="H1" s="9"/>
      <c r="I1" s="9"/>
      <c r="J1" s="26"/>
      <c r="K1" s="27"/>
    </row>
    <row r="2" spans="2:11" ht="15.75" hidden="1" thickBot="1" x14ac:dyDescent="0.3">
      <c r="B2" s="120" t="s">
        <v>81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2:11" ht="15.75" hidden="1" thickBot="1" x14ac:dyDescent="0.3">
      <c r="B3" s="151" t="s">
        <v>86</v>
      </c>
      <c r="C3" s="152"/>
      <c r="D3" s="153"/>
      <c r="E3" s="181">
        <v>0</v>
      </c>
      <c r="F3" s="181"/>
      <c r="G3" s="182"/>
      <c r="H3" s="5" t="s">
        <v>142</v>
      </c>
      <c r="I3" s="81">
        <v>0</v>
      </c>
      <c r="J3" s="149" t="s">
        <v>5</v>
      </c>
      <c r="K3" s="150"/>
    </row>
    <row r="4" spans="2:11" ht="15.75" hidden="1" thickBot="1" x14ac:dyDescent="0.3">
      <c r="B4" s="146" t="s">
        <v>1</v>
      </c>
      <c r="C4" s="147"/>
      <c r="D4" s="147"/>
      <c r="E4" s="147"/>
      <c r="F4" s="147"/>
      <c r="G4" s="148"/>
      <c r="H4" s="59" t="s">
        <v>20</v>
      </c>
      <c r="I4" s="25" t="s">
        <v>0</v>
      </c>
      <c r="J4" s="19" t="s">
        <v>2</v>
      </c>
      <c r="K4" s="14" t="s">
        <v>3</v>
      </c>
    </row>
    <row r="5" spans="2:11" hidden="1" x14ac:dyDescent="0.25">
      <c r="B5" s="140" t="s">
        <v>50</v>
      </c>
      <c r="C5" s="141"/>
      <c r="D5" s="141"/>
      <c r="E5" s="141"/>
      <c r="F5" s="141"/>
      <c r="G5" s="142"/>
      <c r="H5" s="43">
        <v>2</v>
      </c>
      <c r="I5" s="43">
        <f>H5*E3*I3</f>
        <v>0</v>
      </c>
      <c r="J5" s="53">
        <v>18.2</v>
      </c>
      <c r="K5" s="15">
        <f t="shared" ref="K5:K17" si="0">I5*J5</f>
        <v>0</v>
      </c>
    </row>
    <row r="6" spans="2:11" hidden="1" x14ac:dyDescent="0.25">
      <c r="B6" s="143" t="s">
        <v>22</v>
      </c>
      <c r="C6" s="144"/>
      <c r="D6" s="144"/>
      <c r="E6" s="144"/>
      <c r="F6" s="144"/>
      <c r="G6" s="145"/>
      <c r="H6" s="73">
        <v>0</v>
      </c>
      <c r="I6" s="44">
        <f t="shared" ref="I6:I9" si="1">H6</f>
        <v>0</v>
      </c>
      <c r="J6" s="60">
        <v>19.07</v>
      </c>
      <c r="K6" s="16">
        <f t="shared" si="0"/>
        <v>0</v>
      </c>
    </row>
    <row r="7" spans="2:11" hidden="1" x14ac:dyDescent="0.25">
      <c r="B7" s="143" t="s">
        <v>80</v>
      </c>
      <c r="C7" s="144"/>
      <c r="D7" s="144"/>
      <c r="E7" s="144"/>
      <c r="F7" s="144"/>
      <c r="G7" s="145"/>
      <c r="H7" s="73">
        <v>0</v>
      </c>
      <c r="I7" s="44">
        <f t="shared" si="1"/>
        <v>0</v>
      </c>
      <c r="J7" s="60">
        <v>22.08</v>
      </c>
      <c r="K7" s="16">
        <f>I7*J7</f>
        <v>0</v>
      </c>
    </row>
    <row r="8" spans="2:11" hidden="1" x14ac:dyDescent="0.25">
      <c r="B8" s="134" t="s">
        <v>78</v>
      </c>
      <c r="C8" s="135"/>
      <c r="D8" s="135"/>
      <c r="E8" s="135"/>
      <c r="F8" s="135"/>
      <c r="G8" s="136"/>
      <c r="H8" s="73">
        <v>0</v>
      </c>
      <c r="I8" s="44">
        <f t="shared" si="1"/>
        <v>0</v>
      </c>
      <c r="J8" s="60">
        <v>41.04</v>
      </c>
      <c r="K8" s="16">
        <f>I8*J8</f>
        <v>0</v>
      </c>
    </row>
    <row r="9" spans="2:11" hidden="1" x14ac:dyDescent="0.25">
      <c r="B9" s="134" t="s">
        <v>77</v>
      </c>
      <c r="C9" s="135"/>
      <c r="D9" s="135"/>
      <c r="E9" s="135"/>
      <c r="F9" s="135"/>
      <c r="G9" s="136"/>
      <c r="H9" s="73">
        <v>0</v>
      </c>
      <c r="I9" s="44">
        <f t="shared" si="1"/>
        <v>0</v>
      </c>
      <c r="J9" s="60">
        <v>30.55</v>
      </c>
      <c r="K9" s="16">
        <f>I9*J9</f>
        <v>0</v>
      </c>
    </row>
    <row r="10" spans="2:11" hidden="1" x14ac:dyDescent="0.25">
      <c r="B10" s="143" t="s">
        <v>23</v>
      </c>
      <c r="C10" s="144"/>
      <c r="D10" s="144"/>
      <c r="E10" s="144"/>
      <c r="F10" s="144"/>
      <c r="G10" s="145"/>
      <c r="H10" s="47">
        <v>3</v>
      </c>
      <c r="I10" s="47">
        <f>H10*E3*I3</f>
        <v>0</v>
      </c>
      <c r="J10" s="54">
        <v>10.42</v>
      </c>
      <c r="K10" s="16">
        <f t="shared" si="0"/>
        <v>0</v>
      </c>
    </row>
    <row r="11" spans="2:11" hidden="1" x14ac:dyDescent="0.25">
      <c r="B11" s="143" t="s">
        <v>49</v>
      </c>
      <c r="C11" s="144"/>
      <c r="D11" s="144"/>
      <c r="E11" s="144"/>
      <c r="F11" s="144"/>
      <c r="G11" s="145"/>
      <c r="H11" s="47">
        <v>2</v>
      </c>
      <c r="I11" s="47">
        <f>H11*E3*I3</f>
        <v>0</v>
      </c>
      <c r="J11" s="54">
        <v>6.07</v>
      </c>
      <c r="K11" s="16">
        <f t="shared" si="0"/>
        <v>0</v>
      </c>
    </row>
    <row r="12" spans="2:11" hidden="1" x14ac:dyDescent="0.25">
      <c r="B12" s="157" t="s">
        <v>51</v>
      </c>
      <c r="C12" s="158"/>
      <c r="D12" s="158"/>
      <c r="E12" s="158"/>
      <c r="F12" s="158"/>
      <c r="G12" s="159"/>
      <c r="H12" s="47">
        <v>1</v>
      </c>
      <c r="I12" s="47">
        <f>H12*E3*I3</f>
        <v>0</v>
      </c>
      <c r="J12" s="54">
        <v>25.9</v>
      </c>
      <c r="K12" s="16">
        <f t="shared" si="0"/>
        <v>0</v>
      </c>
    </row>
    <row r="13" spans="2:11" hidden="1" x14ac:dyDescent="0.25">
      <c r="B13" s="143" t="s">
        <v>52</v>
      </c>
      <c r="C13" s="144"/>
      <c r="D13" s="144"/>
      <c r="E13" s="144"/>
      <c r="F13" s="144"/>
      <c r="G13" s="145"/>
      <c r="H13" s="47">
        <v>1</v>
      </c>
      <c r="I13" s="47">
        <f>H13*E3*I3</f>
        <v>0</v>
      </c>
      <c r="J13" s="54">
        <v>92.16</v>
      </c>
      <c r="K13" s="16">
        <f t="shared" si="0"/>
        <v>0</v>
      </c>
    </row>
    <row r="14" spans="2:11" hidden="1" x14ac:dyDescent="0.25">
      <c r="B14" s="134" t="s">
        <v>46</v>
      </c>
      <c r="C14" s="135"/>
      <c r="D14" s="135"/>
      <c r="E14" s="135"/>
      <c r="F14" s="135"/>
      <c r="G14" s="136"/>
      <c r="H14" s="47">
        <v>1</v>
      </c>
      <c r="I14" s="47">
        <f>H14*E3*I3</f>
        <v>0</v>
      </c>
      <c r="J14" s="54">
        <v>4.22</v>
      </c>
      <c r="K14" s="16">
        <f t="shared" si="0"/>
        <v>0</v>
      </c>
    </row>
    <row r="15" spans="2:11" hidden="1" x14ac:dyDescent="0.25">
      <c r="B15" s="143" t="s">
        <v>25</v>
      </c>
      <c r="C15" s="144"/>
      <c r="D15" s="144"/>
      <c r="E15" s="144"/>
      <c r="F15" s="144"/>
      <c r="G15" s="145"/>
      <c r="H15" s="47">
        <v>2</v>
      </c>
      <c r="I15" s="48">
        <f>H15*I3</f>
        <v>0</v>
      </c>
      <c r="J15" s="112">
        <v>8.6199999999999992</v>
      </c>
      <c r="K15" s="16">
        <f t="shared" si="0"/>
        <v>0</v>
      </c>
    </row>
    <row r="16" spans="2:11" hidden="1" x14ac:dyDescent="0.25">
      <c r="B16" s="143" t="s">
        <v>79</v>
      </c>
      <c r="C16" s="144"/>
      <c r="D16" s="144"/>
      <c r="E16" s="144"/>
      <c r="F16" s="144"/>
      <c r="G16" s="145"/>
      <c r="H16" s="47">
        <v>2</v>
      </c>
      <c r="I16" s="47">
        <f>H16*E3*I3</f>
        <v>0</v>
      </c>
      <c r="J16" s="113">
        <v>10.15</v>
      </c>
      <c r="K16" s="16">
        <f t="shared" si="0"/>
        <v>0</v>
      </c>
    </row>
    <row r="17" spans="2:11" ht="15.75" hidden="1" thickBot="1" x14ac:dyDescent="0.3">
      <c r="B17" s="154" t="s">
        <v>55</v>
      </c>
      <c r="C17" s="155"/>
      <c r="D17" s="155"/>
      <c r="E17" s="155"/>
      <c r="F17" s="155"/>
      <c r="G17" s="156"/>
      <c r="H17" s="58">
        <v>4</v>
      </c>
      <c r="I17" s="58">
        <f>H17*I16</f>
        <v>0</v>
      </c>
      <c r="J17" s="114">
        <v>2.1</v>
      </c>
      <c r="K17" s="17">
        <f t="shared" si="0"/>
        <v>0</v>
      </c>
    </row>
    <row r="18" spans="2:11" ht="15.75" hidden="1" thickBot="1" x14ac:dyDescent="0.3">
      <c r="B18" s="8"/>
      <c r="C18" s="8"/>
      <c r="D18" s="8"/>
      <c r="E18" s="8"/>
      <c r="F18" s="8"/>
      <c r="G18" s="8"/>
      <c r="H18" s="9"/>
      <c r="I18" s="9"/>
      <c r="J18" s="13" t="s">
        <v>4</v>
      </c>
      <c r="K18" s="20">
        <f>SUM(K5:K17)</f>
        <v>0</v>
      </c>
    </row>
    <row r="19" spans="2:11" ht="15.75" hidden="1" thickBot="1" x14ac:dyDescent="0.3"/>
    <row r="20" spans="2:11" ht="15.75" hidden="1" thickBot="1" x14ac:dyDescent="0.3">
      <c r="B20" s="120" t="s">
        <v>82</v>
      </c>
      <c r="C20" s="121"/>
      <c r="D20" s="121"/>
      <c r="E20" s="121"/>
      <c r="F20" s="121"/>
      <c r="G20" s="121"/>
      <c r="H20" s="121"/>
      <c r="I20" s="121"/>
      <c r="J20" s="121"/>
      <c r="K20" s="122"/>
    </row>
    <row r="21" spans="2:11" ht="15.75" hidden="1" thickBot="1" x14ac:dyDescent="0.3">
      <c r="B21" s="151" t="s">
        <v>143</v>
      </c>
      <c r="C21" s="152"/>
      <c r="D21" s="153"/>
      <c r="E21" s="181">
        <v>0</v>
      </c>
      <c r="F21" s="181"/>
      <c r="G21" s="182"/>
      <c r="H21" s="88" t="s">
        <v>142</v>
      </c>
      <c r="I21" s="93">
        <v>0</v>
      </c>
      <c r="J21" s="149" t="s">
        <v>5</v>
      </c>
      <c r="K21" s="150"/>
    </row>
    <row r="22" spans="2:11" ht="15.75" hidden="1" thickBot="1" x14ac:dyDescent="0.3">
      <c r="B22" s="146" t="s">
        <v>1</v>
      </c>
      <c r="C22" s="147"/>
      <c r="D22" s="147"/>
      <c r="E22" s="147"/>
      <c r="F22" s="147"/>
      <c r="G22" s="148"/>
      <c r="H22" s="59" t="s">
        <v>20</v>
      </c>
      <c r="I22" s="25" t="s">
        <v>0</v>
      </c>
      <c r="J22" s="14" t="s">
        <v>2</v>
      </c>
      <c r="K22" s="14" t="s">
        <v>3</v>
      </c>
    </row>
    <row r="23" spans="2:11" hidden="1" x14ac:dyDescent="0.25">
      <c r="B23" s="140" t="s">
        <v>35</v>
      </c>
      <c r="C23" s="141"/>
      <c r="D23" s="141"/>
      <c r="E23" s="141"/>
      <c r="F23" s="141"/>
      <c r="G23" s="142"/>
      <c r="H23" s="43">
        <v>2</v>
      </c>
      <c r="I23" s="61">
        <v>0</v>
      </c>
      <c r="J23" s="53">
        <v>37.4</v>
      </c>
      <c r="K23" s="15">
        <f t="shared" ref="K23:K35" si="2">I23*J23</f>
        <v>0</v>
      </c>
    </row>
    <row r="24" spans="2:11" hidden="1" x14ac:dyDescent="0.25">
      <c r="B24" s="134" t="s">
        <v>84</v>
      </c>
      <c r="C24" s="135"/>
      <c r="D24" s="135"/>
      <c r="E24" s="135"/>
      <c r="F24" s="135"/>
      <c r="G24" s="136"/>
      <c r="H24" s="74">
        <v>0</v>
      </c>
      <c r="I24" s="62">
        <f t="shared" ref="I24:I25" si="3">H24</f>
        <v>0</v>
      </c>
      <c r="J24" s="54">
        <v>75.099999999999994</v>
      </c>
      <c r="K24" s="16">
        <f t="shared" si="2"/>
        <v>0</v>
      </c>
    </row>
    <row r="25" spans="2:11" hidden="1" x14ac:dyDescent="0.25">
      <c r="B25" s="143" t="s">
        <v>38</v>
      </c>
      <c r="C25" s="144"/>
      <c r="D25" s="144"/>
      <c r="E25" s="144"/>
      <c r="F25" s="144"/>
      <c r="G25" s="145"/>
      <c r="H25" s="74">
        <v>0</v>
      </c>
      <c r="I25" s="62">
        <f t="shared" si="3"/>
        <v>0</v>
      </c>
      <c r="J25" s="54">
        <v>27.5</v>
      </c>
      <c r="K25" s="16">
        <f t="shared" si="2"/>
        <v>0</v>
      </c>
    </row>
    <row r="26" spans="2:11" hidden="1" x14ac:dyDescent="0.25">
      <c r="B26" s="143" t="s">
        <v>39</v>
      </c>
      <c r="C26" s="144"/>
      <c r="D26" s="144"/>
      <c r="E26" s="144"/>
      <c r="F26" s="144"/>
      <c r="G26" s="145"/>
      <c r="H26" s="47">
        <v>3</v>
      </c>
      <c r="I26" s="62">
        <f>H26*E21*I21</f>
        <v>0</v>
      </c>
      <c r="J26" s="54">
        <v>21.79</v>
      </c>
      <c r="K26" s="16">
        <f t="shared" si="2"/>
        <v>0</v>
      </c>
    </row>
    <row r="27" spans="2:11" hidden="1" x14ac:dyDescent="0.25">
      <c r="B27" s="143" t="s">
        <v>49</v>
      </c>
      <c r="C27" s="144"/>
      <c r="D27" s="144"/>
      <c r="E27" s="144"/>
      <c r="F27" s="144"/>
      <c r="G27" s="145"/>
      <c r="H27" s="47">
        <v>2</v>
      </c>
      <c r="I27" s="47">
        <v>0</v>
      </c>
      <c r="J27" s="54">
        <v>6.07</v>
      </c>
      <c r="K27" s="16">
        <f t="shared" si="2"/>
        <v>0</v>
      </c>
    </row>
    <row r="28" spans="2:11" hidden="1" x14ac:dyDescent="0.25">
      <c r="B28" s="157" t="s">
        <v>51</v>
      </c>
      <c r="C28" s="158"/>
      <c r="D28" s="158"/>
      <c r="E28" s="158"/>
      <c r="F28" s="158"/>
      <c r="G28" s="159"/>
      <c r="H28" s="47">
        <v>1</v>
      </c>
      <c r="I28" s="47">
        <v>0</v>
      </c>
      <c r="J28" s="54">
        <v>25.9</v>
      </c>
      <c r="K28" s="16">
        <f t="shared" si="2"/>
        <v>0</v>
      </c>
    </row>
    <row r="29" spans="2:11" hidden="1" x14ac:dyDescent="0.25">
      <c r="B29" s="143" t="s">
        <v>52</v>
      </c>
      <c r="C29" s="144"/>
      <c r="D29" s="144"/>
      <c r="E29" s="144"/>
      <c r="F29" s="144"/>
      <c r="G29" s="145"/>
      <c r="H29" s="47">
        <v>1</v>
      </c>
      <c r="I29" s="47">
        <v>0</v>
      </c>
      <c r="J29" s="54">
        <v>92.16</v>
      </c>
      <c r="K29" s="16">
        <f t="shared" si="2"/>
        <v>0</v>
      </c>
    </row>
    <row r="30" spans="2:11" hidden="1" x14ac:dyDescent="0.25">
      <c r="B30" s="143" t="s">
        <v>53</v>
      </c>
      <c r="C30" s="144"/>
      <c r="D30" s="144"/>
      <c r="E30" s="144"/>
      <c r="F30" s="144"/>
      <c r="G30" s="145"/>
      <c r="H30" s="47">
        <v>1</v>
      </c>
      <c r="I30" s="47">
        <v>0</v>
      </c>
      <c r="J30" s="54">
        <v>5.26</v>
      </c>
      <c r="K30" s="16">
        <f t="shared" si="2"/>
        <v>0</v>
      </c>
    </row>
    <row r="31" spans="2:11" hidden="1" x14ac:dyDescent="0.25">
      <c r="B31" s="143" t="s">
        <v>36</v>
      </c>
      <c r="C31" s="144"/>
      <c r="D31" s="144"/>
      <c r="E31" s="144"/>
      <c r="F31" s="144"/>
      <c r="G31" s="145"/>
      <c r="H31" s="47">
        <v>1</v>
      </c>
      <c r="I31" s="62">
        <f>H31*E21*I21</f>
        <v>0</v>
      </c>
      <c r="J31" s="54">
        <v>7.54</v>
      </c>
      <c r="K31" s="16">
        <f t="shared" si="2"/>
        <v>0</v>
      </c>
    </row>
    <row r="32" spans="2:11" hidden="1" x14ac:dyDescent="0.25">
      <c r="B32" s="157" t="s">
        <v>46</v>
      </c>
      <c r="C32" s="158"/>
      <c r="D32" s="158"/>
      <c r="E32" s="158"/>
      <c r="F32" s="158"/>
      <c r="G32" s="159"/>
      <c r="H32" s="47">
        <v>1</v>
      </c>
      <c r="I32" s="62">
        <f>H32*E21*I21</f>
        <v>0</v>
      </c>
      <c r="J32" s="54">
        <v>4.22</v>
      </c>
      <c r="K32" s="16">
        <f t="shared" si="2"/>
        <v>0</v>
      </c>
    </row>
    <row r="33" spans="2:11" hidden="1" x14ac:dyDescent="0.25">
      <c r="B33" s="143" t="s">
        <v>79</v>
      </c>
      <c r="C33" s="144"/>
      <c r="D33" s="144"/>
      <c r="E33" s="144"/>
      <c r="F33" s="144"/>
      <c r="G33" s="145"/>
      <c r="H33" s="47">
        <v>2</v>
      </c>
      <c r="I33" s="62">
        <f>E21*I21</f>
        <v>0</v>
      </c>
      <c r="J33" s="55">
        <v>10.15</v>
      </c>
      <c r="K33" s="16">
        <f t="shared" si="2"/>
        <v>0</v>
      </c>
    </row>
    <row r="34" spans="2:11" hidden="1" x14ac:dyDescent="0.25">
      <c r="B34" s="143" t="s">
        <v>55</v>
      </c>
      <c r="C34" s="144"/>
      <c r="D34" s="144"/>
      <c r="E34" s="144"/>
      <c r="F34" s="144"/>
      <c r="G34" s="145"/>
      <c r="H34" s="47">
        <v>4</v>
      </c>
      <c r="I34" s="62">
        <f>H34*E21*I21</f>
        <v>0</v>
      </c>
      <c r="J34" s="55">
        <v>2.1</v>
      </c>
      <c r="K34" s="16">
        <f t="shared" si="2"/>
        <v>0</v>
      </c>
    </row>
    <row r="35" spans="2:11" ht="15.75" hidden="1" thickBot="1" x14ac:dyDescent="0.3">
      <c r="B35" s="154" t="s">
        <v>25</v>
      </c>
      <c r="C35" s="155"/>
      <c r="D35" s="155"/>
      <c r="E35" s="155"/>
      <c r="F35" s="155"/>
      <c r="G35" s="156"/>
      <c r="H35" s="58">
        <v>2</v>
      </c>
      <c r="I35" s="63">
        <f>H35*I21</f>
        <v>0</v>
      </c>
      <c r="J35" s="57">
        <v>8.6199999999999992</v>
      </c>
      <c r="K35" s="17">
        <f t="shared" si="2"/>
        <v>0</v>
      </c>
    </row>
    <row r="36" spans="2:11" ht="15.75" hidden="1" thickBot="1" x14ac:dyDescent="0.3">
      <c r="B36" s="8"/>
      <c r="C36" s="8"/>
      <c r="D36" s="8"/>
      <c r="E36" s="8"/>
      <c r="F36" s="8"/>
      <c r="G36" s="8"/>
      <c r="H36" s="9"/>
      <c r="I36" s="9"/>
      <c r="J36" s="13" t="s">
        <v>4</v>
      </c>
      <c r="K36" s="20">
        <f>SUM(K23:K35)</f>
        <v>0</v>
      </c>
    </row>
    <row r="37" spans="2:11" hidden="1" x14ac:dyDescent="0.25"/>
    <row r="38" spans="2:11" ht="15.75" hidden="1" thickBot="1" x14ac:dyDescent="0.3">
      <c r="B38" s="120" t="s">
        <v>83</v>
      </c>
      <c r="C38" s="121"/>
      <c r="D38" s="121"/>
      <c r="E38" s="121"/>
      <c r="F38" s="121"/>
      <c r="G38" s="121"/>
      <c r="H38" s="121"/>
      <c r="I38" s="121"/>
      <c r="J38" s="121"/>
      <c r="K38" s="122"/>
    </row>
    <row r="39" spans="2:11" ht="15.75" hidden="1" thickBot="1" x14ac:dyDescent="0.3">
      <c r="B39" s="151" t="s">
        <v>143</v>
      </c>
      <c r="C39" s="152"/>
      <c r="D39" s="153"/>
      <c r="E39" s="181">
        <v>0</v>
      </c>
      <c r="F39" s="181"/>
      <c r="G39" s="182"/>
      <c r="H39" s="88" t="s">
        <v>142</v>
      </c>
      <c r="I39" s="93">
        <v>0</v>
      </c>
      <c r="J39" s="149" t="s">
        <v>5</v>
      </c>
      <c r="K39" s="150"/>
    </row>
    <row r="40" spans="2:11" ht="15.75" hidden="1" thickBot="1" x14ac:dyDescent="0.3">
      <c r="B40" s="146" t="s">
        <v>1</v>
      </c>
      <c r="C40" s="147"/>
      <c r="D40" s="147"/>
      <c r="E40" s="147"/>
      <c r="F40" s="147"/>
      <c r="G40" s="148"/>
      <c r="H40" s="5" t="s">
        <v>20</v>
      </c>
      <c r="I40" s="25" t="s">
        <v>0</v>
      </c>
      <c r="J40" s="19" t="s">
        <v>2</v>
      </c>
      <c r="K40" s="14" t="s">
        <v>3</v>
      </c>
    </row>
    <row r="41" spans="2:11" hidden="1" x14ac:dyDescent="0.25">
      <c r="B41" s="140" t="s">
        <v>41</v>
      </c>
      <c r="C41" s="141"/>
      <c r="D41" s="141"/>
      <c r="E41" s="141"/>
      <c r="F41" s="141"/>
      <c r="G41" s="142"/>
      <c r="H41" s="61">
        <v>2</v>
      </c>
      <c r="I41" s="23">
        <f>H41*E39*I39</f>
        <v>0</v>
      </c>
      <c r="J41" s="97">
        <v>51.4</v>
      </c>
      <c r="K41" s="15">
        <f t="shared" ref="K41:K54" si="4">I41*J41</f>
        <v>0</v>
      </c>
    </row>
    <row r="42" spans="2:11" hidden="1" x14ac:dyDescent="0.25">
      <c r="B42" s="143" t="s">
        <v>43</v>
      </c>
      <c r="C42" s="144"/>
      <c r="D42" s="144"/>
      <c r="E42" s="144"/>
      <c r="F42" s="144"/>
      <c r="G42" s="145"/>
      <c r="H42" s="94">
        <v>1</v>
      </c>
      <c r="I42" s="3">
        <f>H42*E39*I39</f>
        <v>0</v>
      </c>
      <c r="J42" s="97">
        <v>48.5</v>
      </c>
      <c r="K42" s="21">
        <f t="shared" si="4"/>
        <v>0</v>
      </c>
    </row>
    <row r="43" spans="2:11" hidden="1" x14ac:dyDescent="0.25">
      <c r="B43" s="134" t="s">
        <v>85</v>
      </c>
      <c r="C43" s="135"/>
      <c r="D43" s="135"/>
      <c r="E43" s="135"/>
      <c r="F43" s="135"/>
      <c r="G43" s="136"/>
      <c r="H43" s="94">
        <v>1</v>
      </c>
      <c r="I43" s="3">
        <f>H43*E39*I39</f>
        <v>0</v>
      </c>
      <c r="J43" s="97">
        <v>93.68</v>
      </c>
      <c r="K43" s="21">
        <f t="shared" si="4"/>
        <v>0</v>
      </c>
    </row>
    <row r="44" spans="2:11" hidden="1" x14ac:dyDescent="0.25">
      <c r="B44" s="143" t="s">
        <v>45</v>
      </c>
      <c r="C44" s="144"/>
      <c r="D44" s="144"/>
      <c r="E44" s="144"/>
      <c r="F44" s="144"/>
      <c r="G44" s="145"/>
      <c r="H44" s="94">
        <v>3</v>
      </c>
      <c r="I44" s="3">
        <f>H44*E39*I39</f>
        <v>0</v>
      </c>
      <c r="J44" s="97">
        <v>40</v>
      </c>
      <c r="K44" s="21">
        <f t="shared" si="4"/>
        <v>0</v>
      </c>
    </row>
    <row r="45" spans="2:11" hidden="1" x14ac:dyDescent="0.25">
      <c r="B45" s="134" t="s">
        <v>59</v>
      </c>
      <c r="C45" s="135"/>
      <c r="D45" s="135"/>
      <c r="E45" s="135"/>
      <c r="F45" s="135"/>
      <c r="G45" s="136"/>
      <c r="H45" s="94">
        <v>2</v>
      </c>
      <c r="I45" s="3">
        <f>H45*E39*I39</f>
        <v>0</v>
      </c>
      <c r="J45" s="97">
        <v>19.07</v>
      </c>
      <c r="K45" s="21">
        <f t="shared" si="4"/>
        <v>0</v>
      </c>
    </row>
    <row r="46" spans="2:11" hidden="1" x14ac:dyDescent="0.25">
      <c r="B46" s="134" t="s">
        <v>60</v>
      </c>
      <c r="C46" s="135"/>
      <c r="D46" s="135"/>
      <c r="E46" s="135"/>
      <c r="F46" s="135"/>
      <c r="G46" s="136"/>
      <c r="H46" s="94">
        <v>1</v>
      </c>
      <c r="I46" s="3">
        <f>H46*E39*I39</f>
        <v>0</v>
      </c>
      <c r="J46" s="97">
        <v>43.87</v>
      </c>
      <c r="K46" s="21">
        <f t="shared" si="4"/>
        <v>0</v>
      </c>
    </row>
    <row r="47" spans="2:11" hidden="1" x14ac:dyDescent="0.25">
      <c r="B47" s="134" t="s">
        <v>61</v>
      </c>
      <c r="C47" s="135"/>
      <c r="D47" s="135"/>
      <c r="E47" s="135"/>
      <c r="F47" s="135"/>
      <c r="G47" s="136"/>
      <c r="H47" s="94">
        <v>1</v>
      </c>
      <c r="I47" s="3">
        <f>H47*E39*I39</f>
        <v>0</v>
      </c>
      <c r="J47" s="97">
        <v>161.6</v>
      </c>
      <c r="K47" s="21">
        <f t="shared" si="4"/>
        <v>0</v>
      </c>
    </row>
    <row r="48" spans="2:11" hidden="1" x14ac:dyDescent="0.25">
      <c r="B48" s="134" t="s">
        <v>53</v>
      </c>
      <c r="C48" s="135"/>
      <c r="D48" s="135"/>
      <c r="E48" s="135"/>
      <c r="F48" s="135"/>
      <c r="G48" s="136"/>
      <c r="H48" s="94">
        <v>1</v>
      </c>
      <c r="I48" s="3">
        <f>H48*E39*I39</f>
        <v>0</v>
      </c>
      <c r="J48" s="97">
        <v>5.26</v>
      </c>
      <c r="K48" s="21">
        <f t="shared" si="4"/>
        <v>0</v>
      </c>
    </row>
    <row r="49" spans="2:11" hidden="1" x14ac:dyDescent="0.25">
      <c r="B49" s="169" t="s">
        <v>47</v>
      </c>
      <c r="C49" s="170"/>
      <c r="D49" s="170"/>
      <c r="E49" s="170"/>
      <c r="F49" s="170"/>
      <c r="G49" s="171"/>
      <c r="H49" s="94">
        <v>1</v>
      </c>
      <c r="I49" s="3">
        <f>H49*E39*I39</f>
        <v>0</v>
      </c>
      <c r="J49" s="97">
        <v>10.59</v>
      </c>
      <c r="K49" s="21">
        <f t="shared" si="4"/>
        <v>0</v>
      </c>
    </row>
    <row r="50" spans="2:11" hidden="1" x14ac:dyDescent="0.25">
      <c r="B50" s="134" t="s">
        <v>36</v>
      </c>
      <c r="C50" s="135"/>
      <c r="D50" s="135"/>
      <c r="E50" s="135"/>
      <c r="F50" s="135"/>
      <c r="G50" s="136"/>
      <c r="H50" s="94">
        <v>1</v>
      </c>
      <c r="I50" s="3">
        <f>H50*E39*I39</f>
        <v>0</v>
      </c>
      <c r="J50" s="97">
        <v>7.54</v>
      </c>
      <c r="K50" s="21">
        <f t="shared" si="4"/>
        <v>0</v>
      </c>
    </row>
    <row r="51" spans="2:11" hidden="1" x14ac:dyDescent="0.25">
      <c r="B51" s="169" t="s">
        <v>46</v>
      </c>
      <c r="C51" s="170"/>
      <c r="D51" s="170"/>
      <c r="E51" s="170"/>
      <c r="F51" s="170"/>
      <c r="G51" s="171"/>
      <c r="H51" s="95">
        <v>1</v>
      </c>
      <c r="I51" s="3">
        <f>H51*E39*I39</f>
        <v>0</v>
      </c>
      <c r="J51" s="97">
        <v>4.22</v>
      </c>
      <c r="K51" s="21">
        <f t="shared" si="4"/>
        <v>0</v>
      </c>
    </row>
    <row r="52" spans="2:11" hidden="1" x14ac:dyDescent="0.25">
      <c r="B52" s="143" t="s">
        <v>79</v>
      </c>
      <c r="C52" s="144"/>
      <c r="D52" s="144"/>
      <c r="E52" s="144"/>
      <c r="F52" s="144"/>
      <c r="G52" s="145"/>
      <c r="H52" s="94">
        <v>2</v>
      </c>
      <c r="I52" s="3">
        <f>H52*E39*I39</f>
        <v>0</v>
      </c>
      <c r="J52" s="98">
        <v>10.15</v>
      </c>
      <c r="K52" s="21">
        <f t="shared" si="4"/>
        <v>0</v>
      </c>
    </row>
    <row r="53" spans="2:11" hidden="1" x14ac:dyDescent="0.25">
      <c r="B53" s="143" t="s">
        <v>55</v>
      </c>
      <c r="C53" s="144"/>
      <c r="D53" s="144"/>
      <c r="E53" s="144"/>
      <c r="F53" s="144"/>
      <c r="G53" s="145"/>
      <c r="H53" s="62">
        <v>4</v>
      </c>
      <c r="I53" s="3">
        <f>H53*E39*I39</f>
        <v>0</v>
      </c>
      <c r="J53" s="89">
        <v>2.1</v>
      </c>
      <c r="K53" s="16">
        <f t="shared" si="4"/>
        <v>0</v>
      </c>
    </row>
    <row r="54" spans="2:11" ht="15.75" hidden="1" thickBot="1" x14ac:dyDescent="0.3">
      <c r="B54" s="154" t="s">
        <v>25</v>
      </c>
      <c r="C54" s="155"/>
      <c r="D54" s="155"/>
      <c r="E54" s="155"/>
      <c r="F54" s="155"/>
      <c r="G54" s="156"/>
      <c r="H54" s="96">
        <v>2</v>
      </c>
      <c r="I54" s="4">
        <f>H54*E39*I39</f>
        <v>0</v>
      </c>
      <c r="J54" s="99">
        <v>8.6199999999999992</v>
      </c>
      <c r="K54" s="20">
        <f t="shared" si="4"/>
        <v>0</v>
      </c>
    </row>
    <row r="55" spans="2:11" ht="15.75" hidden="1" thickBot="1" x14ac:dyDescent="0.3">
      <c r="B55" s="8"/>
      <c r="C55" s="8"/>
      <c r="D55" s="8"/>
      <c r="E55" s="8"/>
      <c r="F55" s="8"/>
      <c r="G55" s="8"/>
      <c r="H55" s="9"/>
      <c r="I55" s="9"/>
      <c r="J55" s="13" t="s">
        <v>4</v>
      </c>
      <c r="K55" s="20">
        <f>SUM(K41:K54)</f>
        <v>0</v>
      </c>
    </row>
    <row r="56" spans="2:11" ht="15.75" hidden="1" thickBot="1" x14ac:dyDescent="0.3"/>
    <row r="57" spans="2:11" ht="15.75" hidden="1" thickBot="1" x14ac:dyDescent="0.3">
      <c r="B57" s="120" t="s">
        <v>121</v>
      </c>
      <c r="C57" s="121"/>
      <c r="D57" s="121"/>
      <c r="E57" s="121"/>
      <c r="F57" s="121"/>
      <c r="G57" s="121"/>
      <c r="H57" s="121"/>
      <c r="I57" s="121"/>
      <c r="J57" s="121"/>
      <c r="K57" s="122"/>
    </row>
    <row r="58" spans="2:11" ht="15.75" hidden="1" thickBot="1" x14ac:dyDescent="0.3">
      <c r="B58" s="151" t="s">
        <v>143</v>
      </c>
      <c r="C58" s="152"/>
      <c r="D58" s="153"/>
      <c r="E58" s="181">
        <v>0</v>
      </c>
      <c r="F58" s="181"/>
      <c r="G58" s="182"/>
      <c r="H58" s="88" t="s">
        <v>142</v>
      </c>
      <c r="I58" s="93">
        <v>0</v>
      </c>
      <c r="J58" s="149" t="s">
        <v>5</v>
      </c>
      <c r="K58" s="150"/>
    </row>
    <row r="59" spans="2:11" ht="15.75" hidden="1" thickBot="1" x14ac:dyDescent="0.3">
      <c r="B59" s="146" t="s">
        <v>1</v>
      </c>
      <c r="C59" s="147"/>
      <c r="D59" s="147"/>
      <c r="E59" s="147"/>
      <c r="F59" s="147"/>
      <c r="G59" s="148"/>
      <c r="H59" s="59" t="s">
        <v>20</v>
      </c>
      <c r="I59" s="25" t="s">
        <v>0</v>
      </c>
      <c r="J59" s="14" t="s">
        <v>2</v>
      </c>
      <c r="K59" s="14" t="s">
        <v>3</v>
      </c>
    </row>
    <row r="60" spans="2:11" hidden="1" x14ac:dyDescent="0.25">
      <c r="B60" s="140" t="s">
        <v>122</v>
      </c>
      <c r="C60" s="141"/>
      <c r="D60" s="141"/>
      <c r="E60" s="141"/>
      <c r="F60" s="141"/>
      <c r="G60" s="142"/>
      <c r="H60" s="61">
        <v>3</v>
      </c>
      <c r="I60" s="23">
        <v>0</v>
      </c>
      <c r="J60" s="86">
        <v>95.62</v>
      </c>
      <c r="K60" s="15">
        <f t="shared" ref="K60:K65" si="5">I60*J60</f>
        <v>0</v>
      </c>
    </row>
    <row r="61" spans="2:11" hidden="1" x14ac:dyDescent="0.25">
      <c r="B61" s="143" t="s">
        <v>123</v>
      </c>
      <c r="C61" s="144"/>
      <c r="D61" s="144"/>
      <c r="E61" s="144"/>
      <c r="F61" s="144"/>
      <c r="G61" s="145"/>
      <c r="H61" s="62">
        <v>2</v>
      </c>
      <c r="I61" s="3">
        <v>0</v>
      </c>
      <c r="J61" s="84">
        <v>27.2</v>
      </c>
      <c r="K61" s="16">
        <f t="shared" si="5"/>
        <v>0</v>
      </c>
    </row>
    <row r="62" spans="2:11" hidden="1" x14ac:dyDescent="0.25">
      <c r="B62" s="143" t="s">
        <v>124</v>
      </c>
      <c r="C62" s="144"/>
      <c r="D62" s="144"/>
      <c r="E62" s="144"/>
      <c r="F62" s="144"/>
      <c r="G62" s="145"/>
      <c r="H62" s="62">
        <v>1</v>
      </c>
      <c r="I62" s="3">
        <v>0</v>
      </c>
      <c r="J62" s="84">
        <v>46.88</v>
      </c>
      <c r="K62" s="16">
        <f t="shared" si="5"/>
        <v>0</v>
      </c>
    </row>
    <row r="63" spans="2:11" hidden="1" x14ac:dyDescent="0.25">
      <c r="B63" s="143" t="s">
        <v>125</v>
      </c>
      <c r="C63" s="144"/>
      <c r="D63" s="144"/>
      <c r="E63" s="144"/>
      <c r="F63" s="144"/>
      <c r="G63" s="145"/>
      <c r="H63" s="62">
        <v>1</v>
      </c>
      <c r="I63" s="3">
        <f>H63*E58*I58</f>
        <v>0</v>
      </c>
      <c r="J63" s="84">
        <v>9.6</v>
      </c>
      <c r="K63" s="16">
        <f t="shared" si="5"/>
        <v>0</v>
      </c>
    </row>
    <row r="64" spans="2:11" hidden="1" x14ac:dyDescent="0.25">
      <c r="B64" s="143" t="s">
        <v>126</v>
      </c>
      <c r="C64" s="144"/>
      <c r="D64" s="144"/>
      <c r="E64" s="144"/>
      <c r="F64" s="144"/>
      <c r="G64" s="145"/>
      <c r="H64" s="62">
        <v>1</v>
      </c>
      <c r="I64" s="3">
        <f>H64*E58*I58</f>
        <v>0</v>
      </c>
      <c r="J64" s="84">
        <v>80</v>
      </c>
      <c r="K64" s="16">
        <f t="shared" si="5"/>
        <v>0</v>
      </c>
    </row>
    <row r="65" spans="2:11" hidden="1" x14ac:dyDescent="0.25">
      <c r="B65" s="143" t="s">
        <v>89</v>
      </c>
      <c r="C65" s="144"/>
      <c r="D65" s="144"/>
      <c r="E65" s="144"/>
      <c r="F65" s="144"/>
      <c r="G65" s="145"/>
      <c r="H65" s="62">
        <v>0.2</v>
      </c>
      <c r="I65" s="3">
        <f>H65*E58*I58</f>
        <v>0</v>
      </c>
      <c r="J65" s="84">
        <v>15.79</v>
      </c>
      <c r="K65" s="16">
        <f t="shared" si="5"/>
        <v>0</v>
      </c>
    </row>
    <row r="66" spans="2:11" hidden="1" x14ac:dyDescent="0.25">
      <c r="B66" s="143" t="s">
        <v>46</v>
      </c>
      <c r="C66" s="144"/>
      <c r="D66" s="144"/>
      <c r="E66" s="144"/>
      <c r="F66" s="144"/>
      <c r="G66" s="145"/>
      <c r="H66" s="62">
        <v>1</v>
      </c>
      <c r="I66" s="3">
        <f>H66*E58*I58</f>
        <v>0</v>
      </c>
      <c r="J66" s="84">
        <v>4.22</v>
      </c>
      <c r="K66" s="16">
        <f t="shared" ref="K66:K70" si="6">I66*J66</f>
        <v>0</v>
      </c>
    </row>
    <row r="67" spans="2:11" hidden="1" x14ac:dyDescent="0.25">
      <c r="B67" s="143" t="s">
        <v>131</v>
      </c>
      <c r="C67" s="144"/>
      <c r="D67" s="144"/>
      <c r="E67" s="144"/>
      <c r="F67" s="144"/>
      <c r="G67" s="145"/>
      <c r="H67" s="62">
        <v>0.2</v>
      </c>
      <c r="I67" s="3">
        <f>H67*E58*I58</f>
        <v>0</v>
      </c>
      <c r="J67" s="85">
        <v>102.88</v>
      </c>
      <c r="K67" s="16">
        <f t="shared" si="6"/>
        <v>0</v>
      </c>
    </row>
    <row r="68" spans="2:11" hidden="1" x14ac:dyDescent="0.25">
      <c r="B68" s="143" t="s">
        <v>132</v>
      </c>
      <c r="C68" s="144"/>
      <c r="D68" s="144"/>
      <c r="E68" s="144"/>
      <c r="F68" s="144"/>
      <c r="G68" s="145"/>
      <c r="H68" s="62">
        <v>1</v>
      </c>
      <c r="I68" s="3">
        <f>H68*E58*I58</f>
        <v>0</v>
      </c>
      <c r="J68" s="85">
        <v>8.8000000000000007</v>
      </c>
      <c r="K68" s="16">
        <f t="shared" si="6"/>
        <v>0</v>
      </c>
    </row>
    <row r="69" spans="2:11" hidden="1" x14ac:dyDescent="0.25">
      <c r="B69" s="183" t="s">
        <v>133</v>
      </c>
      <c r="C69" s="144"/>
      <c r="D69" s="144"/>
      <c r="E69" s="144"/>
      <c r="F69" s="144"/>
      <c r="G69" s="145"/>
      <c r="H69" s="62">
        <v>4</v>
      </c>
      <c r="I69" s="3">
        <f>H69*E58*I58</f>
        <v>0</v>
      </c>
      <c r="J69" s="85">
        <v>0.34</v>
      </c>
      <c r="K69" s="16">
        <f t="shared" si="6"/>
        <v>0</v>
      </c>
    </row>
    <row r="70" spans="2:11" ht="15.75" hidden="1" thickBot="1" x14ac:dyDescent="0.3">
      <c r="B70" s="154" t="s">
        <v>134</v>
      </c>
      <c r="C70" s="155"/>
      <c r="D70" s="155"/>
      <c r="E70" s="155"/>
      <c r="F70" s="155"/>
      <c r="G70" s="156"/>
      <c r="H70" s="63">
        <v>4</v>
      </c>
      <c r="I70" s="4">
        <f>H70*E58*I58</f>
        <v>0</v>
      </c>
      <c r="J70" s="87">
        <v>5.18</v>
      </c>
      <c r="K70" s="17">
        <f t="shared" si="6"/>
        <v>0</v>
      </c>
    </row>
    <row r="71" spans="2:11" ht="15.75" hidden="1" thickBot="1" x14ac:dyDescent="0.3">
      <c r="B71" s="8"/>
      <c r="C71" s="8"/>
      <c r="D71" s="8"/>
      <c r="E71" s="8"/>
      <c r="F71" s="8"/>
      <c r="G71" s="8"/>
      <c r="H71" s="9"/>
      <c r="I71" s="9"/>
      <c r="J71" s="13" t="s">
        <v>4</v>
      </c>
      <c r="K71" s="20">
        <f>SUM(K60:K70)</f>
        <v>0</v>
      </c>
    </row>
    <row r="72" spans="2:11" ht="15.75" thickBot="1" x14ac:dyDescent="0.3"/>
    <row r="73" spans="2:11" ht="15.75" thickBot="1" x14ac:dyDescent="0.3">
      <c r="B73" s="120" t="s">
        <v>127</v>
      </c>
      <c r="C73" s="121"/>
      <c r="D73" s="121"/>
      <c r="E73" s="121"/>
      <c r="F73" s="121"/>
      <c r="G73" s="121"/>
      <c r="H73" s="121"/>
      <c r="I73" s="121"/>
      <c r="J73" s="121"/>
      <c r="K73" s="122"/>
    </row>
    <row r="74" spans="2:11" ht="15.75" hidden="1" thickBot="1" x14ac:dyDescent="0.3">
      <c r="B74" s="151" t="s">
        <v>143</v>
      </c>
      <c r="C74" s="152"/>
      <c r="D74" s="153"/>
      <c r="E74" s="181">
        <v>0</v>
      </c>
      <c r="F74" s="181"/>
      <c r="G74" s="182"/>
      <c r="H74" s="88" t="s">
        <v>142</v>
      </c>
      <c r="I74" s="93">
        <v>0</v>
      </c>
      <c r="J74" s="149" t="s">
        <v>5</v>
      </c>
      <c r="K74" s="150"/>
    </row>
    <row r="75" spans="2:11" ht="15.75" thickBot="1" x14ac:dyDescent="0.3">
      <c r="B75" s="146" t="s">
        <v>1</v>
      </c>
      <c r="C75" s="147"/>
      <c r="D75" s="147"/>
      <c r="E75" s="147"/>
      <c r="F75" s="147"/>
      <c r="G75" s="148"/>
      <c r="H75" s="5" t="s">
        <v>20</v>
      </c>
      <c r="I75" s="25" t="s">
        <v>0</v>
      </c>
      <c r="J75" s="19" t="s">
        <v>2</v>
      </c>
      <c r="K75" s="14" t="s">
        <v>3</v>
      </c>
    </row>
    <row r="76" spans="2:11" x14ac:dyDescent="0.25">
      <c r="B76" s="140" t="s">
        <v>128</v>
      </c>
      <c r="C76" s="141"/>
      <c r="D76" s="141"/>
      <c r="E76" s="141"/>
      <c r="F76" s="141"/>
      <c r="G76" s="142"/>
      <c r="H76" s="43">
        <v>3</v>
      </c>
      <c r="I76" s="23">
        <v>180</v>
      </c>
      <c r="J76" s="40">
        <v>28.75</v>
      </c>
      <c r="K76" s="15">
        <f t="shared" ref="K76:K82" si="7">I76*J76</f>
        <v>5175</v>
      </c>
    </row>
    <row r="77" spans="2:11" x14ac:dyDescent="0.25">
      <c r="B77" s="143" t="s">
        <v>129</v>
      </c>
      <c r="C77" s="144"/>
      <c r="D77" s="144"/>
      <c r="E77" s="144"/>
      <c r="F77" s="144"/>
      <c r="G77" s="145"/>
      <c r="H77" s="44">
        <v>2</v>
      </c>
      <c r="I77" s="3">
        <v>8</v>
      </c>
      <c r="J77" s="40">
        <v>9.6</v>
      </c>
      <c r="K77" s="21">
        <f t="shared" si="7"/>
        <v>76.8</v>
      </c>
    </row>
    <row r="78" spans="2:11" x14ac:dyDescent="0.25">
      <c r="B78" s="134" t="s">
        <v>130</v>
      </c>
      <c r="C78" s="135"/>
      <c r="D78" s="135"/>
      <c r="E78" s="135"/>
      <c r="F78" s="135"/>
      <c r="G78" s="136"/>
      <c r="H78" s="44">
        <v>1</v>
      </c>
      <c r="I78" s="3">
        <v>18</v>
      </c>
      <c r="J78" s="40">
        <v>25.01</v>
      </c>
      <c r="K78" s="21">
        <f t="shared" si="7"/>
        <v>450.18</v>
      </c>
    </row>
    <row r="79" spans="2:11" x14ac:dyDescent="0.25">
      <c r="B79" s="134" t="s">
        <v>89</v>
      </c>
      <c r="C79" s="135"/>
      <c r="D79" s="135"/>
      <c r="E79" s="135"/>
      <c r="F79" s="135"/>
      <c r="G79" s="136"/>
      <c r="H79" s="44">
        <v>0.2</v>
      </c>
      <c r="I79" s="3">
        <f>H79*E74*I74</f>
        <v>0</v>
      </c>
      <c r="J79" s="40">
        <v>15.79</v>
      </c>
      <c r="K79" s="21">
        <f t="shared" si="7"/>
        <v>0</v>
      </c>
    </row>
    <row r="80" spans="2:11" x14ac:dyDescent="0.25">
      <c r="B80" s="143" t="s">
        <v>79</v>
      </c>
      <c r="C80" s="144"/>
      <c r="D80" s="144"/>
      <c r="E80" s="144"/>
      <c r="F80" s="144"/>
      <c r="G80" s="145"/>
      <c r="H80" s="44">
        <v>2</v>
      </c>
      <c r="I80" s="3">
        <v>36</v>
      </c>
      <c r="J80" s="41">
        <v>10.15</v>
      </c>
      <c r="K80" s="21">
        <f t="shared" ref="K80:K81" si="8">I80*J80</f>
        <v>365.40000000000003</v>
      </c>
    </row>
    <row r="81" spans="2:11" x14ac:dyDescent="0.25">
      <c r="B81" s="143" t="s">
        <v>55</v>
      </c>
      <c r="C81" s="144"/>
      <c r="D81" s="144"/>
      <c r="E81" s="144"/>
      <c r="F81" s="144"/>
      <c r="G81" s="145"/>
      <c r="H81" s="47">
        <v>4</v>
      </c>
      <c r="I81" s="62">
        <v>72</v>
      </c>
      <c r="J81" s="55">
        <v>2.1</v>
      </c>
      <c r="K81" s="16">
        <f t="shared" si="8"/>
        <v>151.20000000000002</v>
      </c>
    </row>
    <row r="82" spans="2:11" ht="15.75" thickBot="1" x14ac:dyDescent="0.3">
      <c r="B82" s="178" t="s">
        <v>46</v>
      </c>
      <c r="C82" s="179"/>
      <c r="D82" s="179"/>
      <c r="E82" s="179"/>
      <c r="F82" s="179"/>
      <c r="G82" s="180"/>
      <c r="H82" s="45">
        <v>1</v>
      </c>
      <c r="I82" s="4">
        <v>145</v>
      </c>
      <c r="J82" s="83">
        <v>4.22</v>
      </c>
      <c r="K82" s="20">
        <f t="shared" si="7"/>
        <v>611.9</v>
      </c>
    </row>
    <row r="83" spans="2:11" ht="15.75" thickBot="1" x14ac:dyDescent="0.3">
      <c r="B83" s="8"/>
      <c r="C83" s="8"/>
      <c r="D83" s="8"/>
      <c r="E83" s="8"/>
      <c r="F83" s="8"/>
      <c r="G83" s="8"/>
      <c r="H83" s="9"/>
      <c r="I83" s="9"/>
      <c r="J83" s="13" t="s">
        <v>4</v>
      </c>
      <c r="K83" s="20">
        <f>SUM(K76:K82)</f>
        <v>6830.48</v>
      </c>
    </row>
    <row r="85" spans="2:11" ht="15.75" hidden="1" thickBot="1" x14ac:dyDescent="0.3">
      <c r="B85" s="120" t="s">
        <v>135</v>
      </c>
      <c r="C85" s="121"/>
      <c r="D85" s="121"/>
      <c r="E85" s="121"/>
      <c r="F85" s="121"/>
      <c r="G85" s="121"/>
      <c r="H85" s="121"/>
      <c r="I85" s="121"/>
      <c r="J85" s="121"/>
      <c r="K85" s="122"/>
    </row>
    <row r="86" spans="2:11" ht="15.75" hidden="1" thickBot="1" x14ac:dyDescent="0.3">
      <c r="B86" s="151" t="s">
        <v>143</v>
      </c>
      <c r="C86" s="152"/>
      <c r="D86" s="153"/>
      <c r="E86" s="181">
        <v>0</v>
      </c>
      <c r="F86" s="181"/>
      <c r="G86" s="182"/>
      <c r="H86" s="88" t="s">
        <v>142</v>
      </c>
      <c r="I86" s="93">
        <v>0</v>
      </c>
      <c r="J86" s="149" t="s">
        <v>5</v>
      </c>
      <c r="K86" s="150"/>
    </row>
    <row r="87" spans="2:11" ht="15.75" hidden="1" thickBot="1" x14ac:dyDescent="0.3">
      <c r="B87" s="146" t="s">
        <v>1</v>
      </c>
      <c r="C87" s="147"/>
      <c r="D87" s="147"/>
      <c r="E87" s="147"/>
      <c r="F87" s="147"/>
      <c r="G87" s="148"/>
      <c r="H87" s="5" t="s">
        <v>20</v>
      </c>
      <c r="I87" s="25" t="s">
        <v>0</v>
      </c>
      <c r="J87" s="19" t="s">
        <v>2</v>
      </c>
      <c r="K87" s="14" t="s">
        <v>3</v>
      </c>
    </row>
    <row r="88" spans="2:11" hidden="1" x14ac:dyDescent="0.25">
      <c r="B88" s="140" t="s">
        <v>93</v>
      </c>
      <c r="C88" s="141"/>
      <c r="D88" s="141"/>
      <c r="E88" s="141"/>
      <c r="F88" s="141"/>
      <c r="G88" s="142"/>
      <c r="H88" s="43">
        <v>3</v>
      </c>
      <c r="I88" s="23">
        <f>H88*E86*I86</f>
        <v>0</v>
      </c>
      <c r="J88" s="40">
        <v>23.47</v>
      </c>
      <c r="K88" s="15">
        <f t="shared" ref="K88:K95" si="9">I88*J88</f>
        <v>0</v>
      </c>
    </row>
    <row r="89" spans="2:11" hidden="1" x14ac:dyDescent="0.25">
      <c r="B89" s="143" t="s">
        <v>91</v>
      </c>
      <c r="C89" s="144"/>
      <c r="D89" s="144"/>
      <c r="E89" s="144"/>
      <c r="F89" s="144"/>
      <c r="G89" s="145"/>
      <c r="H89" s="44">
        <v>2</v>
      </c>
      <c r="I89" s="3">
        <f>H89*E86*I86</f>
        <v>0</v>
      </c>
      <c r="J89" s="40">
        <v>9.4</v>
      </c>
      <c r="K89" s="21">
        <f t="shared" si="9"/>
        <v>0</v>
      </c>
    </row>
    <row r="90" spans="2:11" hidden="1" x14ac:dyDescent="0.25">
      <c r="B90" s="134" t="s">
        <v>90</v>
      </c>
      <c r="C90" s="135"/>
      <c r="D90" s="135"/>
      <c r="E90" s="135"/>
      <c r="F90" s="135"/>
      <c r="G90" s="136"/>
      <c r="H90" s="44">
        <v>1</v>
      </c>
      <c r="I90" s="3">
        <f>H90*E86*I86</f>
        <v>0</v>
      </c>
      <c r="J90" s="40">
        <v>11.71</v>
      </c>
      <c r="K90" s="21">
        <f t="shared" si="9"/>
        <v>0</v>
      </c>
    </row>
    <row r="91" spans="2:11" hidden="1" x14ac:dyDescent="0.25">
      <c r="B91" s="22" t="s">
        <v>36</v>
      </c>
      <c r="C91" s="6"/>
      <c r="D91" s="6"/>
      <c r="E91" s="6"/>
      <c r="F91" s="6"/>
      <c r="G91" s="7"/>
      <c r="H91" s="44">
        <v>1</v>
      </c>
      <c r="I91" s="3">
        <f>H91*E86*I86</f>
        <v>0</v>
      </c>
      <c r="J91" s="40">
        <v>7.54</v>
      </c>
      <c r="K91" s="21">
        <f t="shared" si="9"/>
        <v>0</v>
      </c>
    </row>
    <row r="92" spans="2:11" hidden="1" x14ac:dyDescent="0.25">
      <c r="B92" s="134" t="s">
        <v>89</v>
      </c>
      <c r="C92" s="135"/>
      <c r="D92" s="135"/>
      <c r="E92" s="135"/>
      <c r="F92" s="135"/>
      <c r="G92" s="136"/>
      <c r="H92" s="44">
        <v>0.2</v>
      </c>
      <c r="I92" s="3">
        <f>H92*E86*I86</f>
        <v>0</v>
      </c>
      <c r="J92" s="40">
        <v>15.79</v>
      </c>
      <c r="K92" s="21">
        <f t="shared" si="9"/>
        <v>0</v>
      </c>
    </row>
    <row r="93" spans="2:11" hidden="1" x14ac:dyDescent="0.25">
      <c r="B93" s="143" t="s">
        <v>79</v>
      </c>
      <c r="C93" s="144"/>
      <c r="D93" s="144"/>
      <c r="E93" s="144"/>
      <c r="F93" s="144"/>
      <c r="G93" s="145"/>
      <c r="H93" s="44">
        <v>2</v>
      </c>
      <c r="I93" s="3">
        <f>H93*E86*I86</f>
        <v>0</v>
      </c>
      <c r="J93" s="41">
        <v>10.15</v>
      </c>
      <c r="K93" s="21">
        <f t="shared" si="9"/>
        <v>0</v>
      </c>
    </row>
    <row r="94" spans="2:11" hidden="1" x14ac:dyDescent="0.25">
      <c r="B94" s="143" t="s">
        <v>55</v>
      </c>
      <c r="C94" s="144"/>
      <c r="D94" s="144"/>
      <c r="E94" s="144"/>
      <c r="F94" s="144"/>
      <c r="G94" s="145"/>
      <c r="H94" s="47">
        <v>4</v>
      </c>
      <c r="I94" s="62">
        <f>H94*E86*I86</f>
        <v>0</v>
      </c>
      <c r="J94" s="55">
        <v>2.1</v>
      </c>
      <c r="K94" s="16">
        <f t="shared" si="9"/>
        <v>0</v>
      </c>
    </row>
    <row r="95" spans="2:11" ht="15.75" hidden="1" thickBot="1" x14ac:dyDescent="0.3">
      <c r="B95" s="178" t="s">
        <v>46</v>
      </c>
      <c r="C95" s="179"/>
      <c r="D95" s="179"/>
      <c r="E95" s="179"/>
      <c r="F95" s="179"/>
      <c r="G95" s="180"/>
      <c r="H95" s="45">
        <v>1</v>
      </c>
      <c r="I95" s="4">
        <f>H95*E86*I86</f>
        <v>0</v>
      </c>
      <c r="J95" s="83">
        <v>4.22</v>
      </c>
      <c r="K95" s="20">
        <f t="shared" si="9"/>
        <v>0</v>
      </c>
    </row>
    <row r="96" spans="2:11" ht="15.75" hidden="1" thickBot="1" x14ac:dyDescent="0.3">
      <c r="B96" s="8"/>
      <c r="C96" s="8"/>
      <c r="D96" s="8"/>
      <c r="E96" s="8"/>
      <c r="F96" s="8"/>
      <c r="G96" s="8"/>
      <c r="H96" s="9"/>
      <c r="I96" s="9"/>
      <c r="J96" s="13" t="s">
        <v>4</v>
      </c>
      <c r="K96" s="20">
        <f>SUM(K88:K95)</f>
        <v>0</v>
      </c>
    </row>
  </sheetData>
  <mergeCells count="95">
    <mergeCell ref="B52:G52"/>
    <mergeCell ref="B53:G53"/>
    <mergeCell ref="B54:G54"/>
    <mergeCell ref="B9:G9"/>
    <mergeCell ref="B7:G7"/>
    <mergeCell ref="B24:G24"/>
    <mergeCell ref="B46:G46"/>
    <mergeCell ref="B47:G47"/>
    <mergeCell ref="B48:G48"/>
    <mergeCell ref="B49:G49"/>
    <mergeCell ref="B50:G50"/>
    <mergeCell ref="B51:G51"/>
    <mergeCell ref="B41:G41"/>
    <mergeCell ref="B42:G42"/>
    <mergeCell ref="B43:G43"/>
    <mergeCell ref="B44:G44"/>
    <mergeCell ref="B45:G45"/>
    <mergeCell ref="B35:G35"/>
    <mergeCell ref="B38:K38"/>
    <mergeCell ref="J39:K39"/>
    <mergeCell ref="B40:G40"/>
    <mergeCell ref="B39:D39"/>
    <mergeCell ref="E39:G39"/>
    <mergeCell ref="B34:G3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J21:K21"/>
    <mergeCell ref="B22:G22"/>
    <mergeCell ref="B23:G23"/>
    <mergeCell ref="B13:G13"/>
    <mergeCell ref="B14:G14"/>
    <mergeCell ref="B15:G15"/>
    <mergeCell ref="B16:G16"/>
    <mergeCell ref="B17:G17"/>
    <mergeCell ref="B20:K20"/>
    <mergeCell ref="B21:D21"/>
    <mergeCell ref="E21:G21"/>
    <mergeCell ref="B6:G6"/>
    <mergeCell ref="B8:G8"/>
    <mergeCell ref="B10:G10"/>
    <mergeCell ref="B11:G11"/>
    <mergeCell ref="B12:G12"/>
    <mergeCell ref="B2:K2"/>
    <mergeCell ref="J3:K3"/>
    <mergeCell ref="B4:G4"/>
    <mergeCell ref="B5:G5"/>
    <mergeCell ref="B3:D3"/>
    <mergeCell ref="E3:G3"/>
    <mergeCell ref="B57:K57"/>
    <mergeCell ref="J58:K58"/>
    <mergeCell ref="B59:G59"/>
    <mergeCell ref="B58:D58"/>
    <mergeCell ref="E58:G58"/>
    <mergeCell ref="B60:G60"/>
    <mergeCell ref="B61:G61"/>
    <mergeCell ref="B62:G62"/>
    <mergeCell ref="B63:G63"/>
    <mergeCell ref="B64:G64"/>
    <mergeCell ref="B65:G65"/>
    <mergeCell ref="B70:G70"/>
    <mergeCell ref="B67:G67"/>
    <mergeCell ref="B68:G68"/>
    <mergeCell ref="B69:G69"/>
    <mergeCell ref="B66:G66"/>
    <mergeCell ref="B75:G75"/>
    <mergeCell ref="B76:G76"/>
    <mergeCell ref="B77:G77"/>
    <mergeCell ref="B73:K73"/>
    <mergeCell ref="J74:K74"/>
    <mergeCell ref="B74:D74"/>
    <mergeCell ref="E74:G74"/>
    <mergeCell ref="B78:G78"/>
    <mergeCell ref="B79:G79"/>
    <mergeCell ref="B82:G82"/>
    <mergeCell ref="B80:G80"/>
    <mergeCell ref="B81:G81"/>
    <mergeCell ref="B85:K85"/>
    <mergeCell ref="J86:K86"/>
    <mergeCell ref="B87:G87"/>
    <mergeCell ref="B86:D86"/>
    <mergeCell ref="E86:G86"/>
    <mergeCell ref="B94:G94"/>
    <mergeCell ref="B95:G95"/>
    <mergeCell ref="B88:G88"/>
    <mergeCell ref="B89:G89"/>
    <mergeCell ref="B90:G90"/>
    <mergeCell ref="B92:G92"/>
    <mergeCell ref="B93:G9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0AC77-29DD-4C15-8DF7-35C6B682DAFE}">
  <dimension ref="B1:K28"/>
  <sheetViews>
    <sheetView workbookViewId="0">
      <selection activeCell="I5" sqref="I5:I12"/>
    </sheetView>
  </sheetViews>
  <sheetFormatPr defaultRowHeight="15" x14ac:dyDescent="0.25"/>
  <cols>
    <col min="1" max="1" width="3.28515625" customWidth="1"/>
    <col min="7" max="7" width="6.85546875" customWidth="1"/>
    <col min="8" max="8" width="27.140625" hidden="1" customWidth="1"/>
    <col min="9" max="9" width="19.140625" bestFit="1" customWidth="1"/>
    <col min="10" max="10" width="16.85546875" style="12" customWidth="1"/>
    <col min="11" max="11" width="16.140625" style="12" customWidth="1"/>
  </cols>
  <sheetData>
    <row r="1" spans="2:11" ht="15.75" thickBot="1" x14ac:dyDescent="0.3"/>
    <row r="2" spans="2:11" ht="15.75" thickBot="1" x14ac:dyDescent="0.3">
      <c r="B2" s="120" t="s">
        <v>65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2:11" ht="15.75" hidden="1" thickBot="1" x14ac:dyDescent="0.3">
      <c r="B3" s="151" t="s">
        <v>26</v>
      </c>
      <c r="C3" s="152"/>
      <c r="D3" s="152"/>
      <c r="E3" s="152"/>
      <c r="F3" s="152"/>
      <c r="G3" s="153"/>
      <c r="H3" s="160">
        <v>0</v>
      </c>
      <c r="I3" s="161"/>
      <c r="J3" s="149" t="s">
        <v>5</v>
      </c>
      <c r="K3" s="150"/>
    </row>
    <row r="4" spans="2:11" ht="15.75" thickBot="1" x14ac:dyDescent="0.3">
      <c r="B4" s="146" t="s">
        <v>1</v>
      </c>
      <c r="C4" s="147"/>
      <c r="D4" s="147"/>
      <c r="E4" s="147"/>
      <c r="F4" s="147"/>
      <c r="G4" s="148"/>
      <c r="H4" s="59" t="s">
        <v>20</v>
      </c>
      <c r="I4" s="25" t="s">
        <v>0</v>
      </c>
      <c r="J4" s="14" t="s">
        <v>2</v>
      </c>
      <c r="K4" s="69" t="s">
        <v>3</v>
      </c>
    </row>
    <row r="5" spans="2:11" x14ac:dyDescent="0.25">
      <c r="B5" s="140" t="s">
        <v>87</v>
      </c>
      <c r="C5" s="141"/>
      <c r="D5" s="141"/>
      <c r="E5" s="141"/>
      <c r="F5" s="141"/>
      <c r="G5" s="164"/>
      <c r="H5" s="23">
        <v>0</v>
      </c>
      <c r="I5" s="23">
        <v>108</v>
      </c>
      <c r="J5" s="49">
        <v>8.1300000000000008</v>
      </c>
      <c r="K5" s="64">
        <f t="shared" ref="K5:K12" si="0">I5*J5</f>
        <v>878.04000000000008</v>
      </c>
    </row>
    <row r="6" spans="2:11" x14ac:dyDescent="0.25">
      <c r="B6" s="143" t="s">
        <v>89</v>
      </c>
      <c r="C6" s="144"/>
      <c r="D6" s="144"/>
      <c r="E6" s="144"/>
      <c r="F6" s="144"/>
      <c r="G6" s="162"/>
      <c r="H6" s="3">
        <v>0</v>
      </c>
      <c r="I6" s="3">
        <v>36</v>
      </c>
      <c r="J6" s="50">
        <v>15.79</v>
      </c>
      <c r="K6" s="65">
        <f t="shared" si="0"/>
        <v>568.43999999999994</v>
      </c>
    </row>
    <row r="7" spans="2:11" x14ac:dyDescent="0.25">
      <c r="B7" s="184" t="s">
        <v>88</v>
      </c>
      <c r="C7" s="185"/>
      <c r="D7" s="185"/>
      <c r="E7" s="185"/>
      <c r="F7" s="185"/>
      <c r="G7" s="186"/>
      <c r="H7" s="3">
        <v>0</v>
      </c>
      <c r="I7" s="3">
        <v>37</v>
      </c>
      <c r="J7" s="50">
        <v>8.27</v>
      </c>
      <c r="K7" s="65">
        <f t="shared" si="0"/>
        <v>305.99</v>
      </c>
    </row>
    <row r="8" spans="2:11" x14ac:dyDescent="0.25">
      <c r="B8" s="134" t="s">
        <v>144</v>
      </c>
      <c r="C8" s="135"/>
      <c r="D8" s="135"/>
      <c r="E8" s="135"/>
      <c r="F8" s="135"/>
      <c r="G8" s="136"/>
      <c r="H8" s="3">
        <v>0</v>
      </c>
      <c r="I8" s="3">
        <v>36</v>
      </c>
      <c r="J8" s="50">
        <v>6.07</v>
      </c>
      <c r="K8" s="65">
        <f>I8*J8</f>
        <v>218.52</v>
      </c>
    </row>
    <row r="9" spans="2:11" x14ac:dyDescent="0.25">
      <c r="B9" s="169" t="s">
        <v>46</v>
      </c>
      <c r="C9" s="170"/>
      <c r="D9" s="170"/>
      <c r="E9" s="170"/>
      <c r="F9" s="170"/>
      <c r="G9" s="171"/>
      <c r="H9" s="3">
        <v>0</v>
      </c>
      <c r="I9" s="3">
        <v>145</v>
      </c>
      <c r="J9" s="50">
        <v>4.22</v>
      </c>
      <c r="K9" s="65">
        <f>I9*J9</f>
        <v>611.9</v>
      </c>
    </row>
    <row r="10" spans="2:11" x14ac:dyDescent="0.25">
      <c r="B10" s="143" t="s">
        <v>79</v>
      </c>
      <c r="C10" s="144"/>
      <c r="D10" s="144"/>
      <c r="E10" s="144"/>
      <c r="F10" s="144"/>
      <c r="G10" s="162"/>
      <c r="H10" s="3">
        <v>0</v>
      </c>
      <c r="I10" s="3">
        <v>36</v>
      </c>
      <c r="J10" s="104">
        <v>10.15</v>
      </c>
      <c r="K10" s="65">
        <f t="shared" si="0"/>
        <v>365.40000000000003</v>
      </c>
    </row>
    <row r="11" spans="2:11" x14ac:dyDescent="0.25">
      <c r="B11" s="143" t="s">
        <v>55</v>
      </c>
      <c r="C11" s="144"/>
      <c r="D11" s="144"/>
      <c r="E11" s="144"/>
      <c r="F11" s="144"/>
      <c r="G11" s="162"/>
      <c r="H11" s="3">
        <v>0</v>
      </c>
      <c r="I11" s="3">
        <v>72</v>
      </c>
      <c r="J11" s="51">
        <v>2.1</v>
      </c>
      <c r="K11" s="65">
        <f t="shared" si="0"/>
        <v>151.20000000000002</v>
      </c>
    </row>
    <row r="12" spans="2:11" ht="15.75" thickBot="1" x14ac:dyDescent="0.3">
      <c r="B12" s="154" t="s">
        <v>25</v>
      </c>
      <c r="C12" s="155"/>
      <c r="D12" s="155"/>
      <c r="E12" s="155"/>
      <c r="F12" s="155"/>
      <c r="G12" s="163"/>
      <c r="H12" s="4">
        <v>0</v>
      </c>
      <c r="I12" s="4">
        <v>36</v>
      </c>
      <c r="J12" s="52">
        <v>8.6199999999999992</v>
      </c>
      <c r="K12" s="66">
        <f t="shared" si="0"/>
        <v>310.32</v>
      </c>
    </row>
    <row r="13" spans="2:11" ht="15.75" thickBot="1" x14ac:dyDescent="0.3">
      <c r="B13" s="8"/>
      <c r="C13" s="8"/>
      <c r="D13" s="8"/>
      <c r="E13" s="8"/>
      <c r="F13" s="8"/>
      <c r="G13" s="8"/>
      <c r="H13" s="9"/>
      <c r="I13" s="9"/>
      <c r="J13" s="13" t="s">
        <v>4</v>
      </c>
      <c r="K13" s="20">
        <f>SUM(K5:K12)</f>
        <v>3409.81</v>
      </c>
    </row>
    <row r="15" spans="2:11" ht="15.75" hidden="1" thickBot="1" x14ac:dyDescent="0.3">
      <c r="B15" s="120" t="s">
        <v>71</v>
      </c>
      <c r="C15" s="121"/>
      <c r="D15" s="121"/>
      <c r="E15" s="121"/>
      <c r="F15" s="121"/>
      <c r="G15" s="121"/>
      <c r="H15" s="121"/>
      <c r="I15" s="121"/>
      <c r="J15" s="121"/>
      <c r="K15" s="122"/>
    </row>
    <row r="16" spans="2:11" ht="15.75" hidden="1" thickBot="1" x14ac:dyDescent="0.3">
      <c r="B16" s="151" t="s">
        <v>26</v>
      </c>
      <c r="C16" s="152"/>
      <c r="D16" s="152"/>
      <c r="E16" s="152"/>
      <c r="F16" s="152"/>
      <c r="G16" s="153"/>
      <c r="H16" s="160">
        <v>0</v>
      </c>
      <c r="I16" s="161"/>
      <c r="J16" s="149" t="s">
        <v>5</v>
      </c>
      <c r="K16" s="150"/>
    </row>
    <row r="17" spans="2:11" ht="15.75" hidden="1" thickBot="1" x14ac:dyDescent="0.3">
      <c r="B17" s="166" t="s">
        <v>1</v>
      </c>
      <c r="C17" s="167"/>
      <c r="D17" s="167"/>
      <c r="E17" s="167"/>
      <c r="F17" s="167"/>
      <c r="G17" s="168"/>
      <c r="H17" s="59" t="s">
        <v>74</v>
      </c>
      <c r="I17" s="25" t="s">
        <v>0</v>
      </c>
      <c r="J17" s="19" t="s">
        <v>2</v>
      </c>
      <c r="K17" s="14" t="s">
        <v>3</v>
      </c>
    </row>
    <row r="18" spans="2:11" hidden="1" x14ac:dyDescent="0.25">
      <c r="B18" s="140" t="s">
        <v>90</v>
      </c>
      <c r="C18" s="141"/>
      <c r="D18" s="141"/>
      <c r="E18" s="141"/>
      <c r="F18" s="141"/>
      <c r="G18" s="142"/>
      <c r="H18" s="23">
        <v>0</v>
      </c>
      <c r="I18" s="43"/>
      <c r="J18" s="53">
        <v>11.71</v>
      </c>
      <c r="K18" s="15">
        <f t="shared" ref="K18:K27" si="1">I18*J18</f>
        <v>0</v>
      </c>
    </row>
    <row r="19" spans="2:11" hidden="1" x14ac:dyDescent="0.25">
      <c r="B19" s="134" t="s">
        <v>91</v>
      </c>
      <c r="C19" s="135"/>
      <c r="D19" s="135"/>
      <c r="E19" s="135"/>
      <c r="F19" s="135"/>
      <c r="G19" s="136"/>
      <c r="H19" s="2">
        <v>0</v>
      </c>
      <c r="I19" s="44"/>
      <c r="J19" s="40">
        <v>9.4</v>
      </c>
      <c r="K19" s="16">
        <f t="shared" si="1"/>
        <v>0</v>
      </c>
    </row>
    <row r="20" spans="2:11" hidden="1" x14ac:dyDescent="0.25">
      <c r="B20" s="172" t="s">
        <v>92</v>
      </c>
      <c r="C20" s="173"/>
      <c r="D20" s="173"/>
      <c r="E20" s="173"/>
      <c r="F20" s="173"/>
      <c r="G20" s="174"/>
      <c r="H20" s="2">
        <v>0</v>
      </c>
      <c r="I20" s="44"/>
      <c r="J20" s="67">
        <v>1072.3399999999999</v>
      </c>
      <c r="K20" s="16">
        <f t="shared" si="1"/>
        <v>0</v>
      </c>
    </row>
    <row r="21" spans="2:11" hidden="1" x14ac:dyDescent="0.25">
      <c r="B21" s="134" t="s">
        <v>93</v>
      </c>
      <c r="C21" s="135"/>
      <c r="D21" s="135"/>
      <c r="E21" s="135"/>
      <c r="F21" s="135"/>
      <c r="G21" s="136"/>
      <c r="H21" s="3">
        <v>0</v>
      </c>
      <c r="I21" s="47"/>
      <c r="J21" s="67">
        <v>23.47</v>
      </c>
      <c r="K21" s="16">
        <f t="shared" si="1"/>
        <v>0</v>
      </c>
    </row>
    <row r="22" spans="2:11" hidden="1" x14ac:dyDescent="0.25">
      <c r="B22" s="24" t="s">
        <v>94</v>
      </c>
      <c r="C22" s="1"/>
      <c r="D22" s="1"/>
      <c r="E22" s="1"/>
      <c r="F22" s="1"/>
      <c r="G22" s="10"/>
      <c r="H22" s="46">
        <v>0</v>
      </c>
      <c r="I22" s="48"/>
      <c r="J22" s="70">
        <v>12.64</v>
      </c>
      <c r="K22" s="71">
        <f t="shared" si="1"/>
        <v>0</v>
      </c>
    </row>
    <row r="23" spans="2:11" hidden="1" x14ac:dyDescent="0.25">
      <c r="B23" s="68" t="s">
        <v>49</v>
      </c>
      <c r="C23" s="1"/>
      <c r="D23" s="1"/>
      <c r="E23" s="1"/>
      <c r="F23" s="1"/>
      <c r="G23" s="10"/>
      <c r="H23" s="46">
        <v>0</v>
      </c>
      <c r="I23" s="48"/>
      <c r="J23" s="70">
        <v>7.1</v>
      </c>
      <c r="K23" s="71">
        <f t="shared" si="1"/>
        <v>0</v>
      </c>
    </row>
    <row r="24" spans="2:11" hidden="1" x14ac:dyDescent="0.25">
      <c r="B24" s="22" t="s">
        <v>51</v>
      </c>
      <c r="C24" s="1"/>
      <c r="D24" s="1"/>
      <c r="E24" s="1"/>
      <c r="F24" s="1"/>
      <c r="G24" s="10"/>
      <c r="H24" s="46">
        <v>0</v>
      </c>
      <c r="I24" s="48"/>
      <c r="J24" s="70">
        <v>25.9</v>
      </c>
      <c r="K24" s="71">
        <f t="shared" si="1"/>
        <v>0</v>
      </c>
    </row>
    <row r="25" spans="2:11" hidden="1" x14ac:dyDescent="0.25">
      <c r="B25" s="72" t="s">
        <v>95</v>
      </c>
      <c r="C25" s="1"/>
      <c r="D25" s="1"/>
      <c r="E25" s="1"/>
      <c r="F25" s="1"/>
      <c r="G25" s="10"/>
      <c r="H25" s="46">
        <v>0</v>
      </c>
      <c r="I25" s="48"/>
      <c r="J25" s="70">
        <v>9.89</v>
      </c>
      <c r="K25" s="71">
        <f t="shared" si="1"/>
        <v>0</v>
      </c>
    </row>
    <row r="26" spans="2:11" hidden="1" x14ac:dyDescent="0.25">
      <c r="B26" s="68" t="s">
        <v>52</v>
      </c>
      <c r="C26" s="1"/>
      <c r="D26" s="1"/>
      <c r="E26" s="1"/>
      <c r="F26" s="1"/>
      <c r="G26" s="10"/>
      <c r="H26" s="46">
        <v>0</v>
      </c>
      <c r="I26" s="48"/>
      <c r="J26" s="70">
        <v>92.16</v>
      </c>
      <c r="K26" s="71">
        <f t="shared" si="1"/>
        <v>0</v>
      </c>
    </row>
    <row r="27" spans="2:11" ht="15.75" hidden="1" thickBot="1" x14ac:dyDescent="0.3">
      <c r="B27" s="154" t="s">
        <v>25</v>
      </c>
      <c r="C27" s="155"/>
      <c r="D27" s="155"/>
      <c r="E27" s="155"/>
      <c r="F27" s="155"/>
      <c r="G27" s="156"/>
      <c r="H27" s="4">
        <v>0</v>
      </c>
      <c r="I27" s="58"/>
      <c r="J27" s="57">
        <v>8.6199999999999992</v>
      </c>
      <c r="K27" s="17">
        <f t="shared" si="1"/>
        <v>0</v>
      </c>
    </row>
    <row r="28" spans="2:11" ht="15.75" hidden="1" thickBot="1" x14ac:dyDescent="0.3">
      <c r="B28" s="8"/>
      <c r="C28" s="8"/>
      <c r="D28" s="8"/>
      <c r="E28" s="8"/>
      <c r="F28" s="8"/>
      <c r="G28" s="8"/>
      <c r="H28" s="9"/>
      <c r="I28" s="9"/>
      <c r="J28" s="13" t="s">
        <v>4</v>
      </c>
      <c r="K28" s="20">
        <f>SUM(K18:K27)</f>
        <v>0</v>
      </c>
    </row>
  </sheetData>
  <mergeCells count="23">
    <mergeCell ref="B20:G20"/>
    <mergeCell ref="B21:G21"/>
    <mergeCell ref="B27:G27"/>
    <mergeCell ref="B16:G16"/>
    <mergeCell ref="H16:I16"/>
    <mergeCell ref="J16:K16"/>
    <mergeCell ref="B17:G17"/>
    <mergeCell ref="B18:G18"/>
    <mergeCell ref="B19:G19"/>
    <mergeCell ref="B6:G6"/>
    <mergeCell ref="B7:G7"/>
    <mergeCell ref="B10:G10"/>
    <mergeCell ref="B11:G11"/>
    <mergeCell ref="B12:G12"/>
    <mergeCell ref="B15:K15"/>
    <mergeCell ref="B8:G8"/>
    <mergeCell ref="B9:G9"/>
    <mergeCell ref="B5:G5"/>
    <mergeCell ref="B2:K2"/>
    <mergeCell ref="B3:G3"/>
    <mergeCell ref="H3:I3"/>
    <mergeCell ref="J3:K3"/>
    <mergeCell ref="B4:G4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EE48E-D8E2-424D-A1C3-10A615FC6FAE}">
  <dimension ref="B1:K22"/>
  <sheetViews>
    <sheetView workbookViewId="0">
      <selection activeCell="I5" sqref="I5:I11"/>
    </sheetView>
  </sheetViews>
  <sheetFormatPr defaultRowHeight="15" x14ac:dyDescent="0.25"/>
  <cols>
    <col min="1" max="1" width="3.28515625" customWidth="1"/>
    <col min="7" max="7" width="6.85546875" customWidth="1"/>
    <col min="8" max="8" width="27.140625" customWidth="1"/>
    <col min="9" max="9" width="19.140625" bestFit="1" customWidth="1"/>
    <col min="10" max="10" width="16.85546875" style="12" customWidth="1"/>
    <col min="11" max="11" width="16.140625" style="12" customWidth="1"/>
  </cols>
  <sheetData>
    <row r="1" spans="2:11" ht="15.75" thickBot="1" x14ac:dyDescent="0.3"/>
    <row r="2" spans="2:11" ht="15.75" thickBot="1" x14ac:dyDescent="0.3">
      <c r="B2" s="120" t="s">
        <v>65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2:11" ht="15.75" thickBot="1" x14ac:dyDescent="0.3">
      <c r="B3" s="151" t="s">
        <v>26</v>
      </c>
      <c r="C3" s="152"/>
      <c r="D3" s="152"/>
      <c r="E3" s="152"/>
      <c r="F3" s="152"/>
      <c r="G3" s="153"/>
      <c r="H3" s="187">
        <v>145</v>
      </c>
      <c r="I3" s="182"/>
      <c r="J3" s="149" t="s">
        <v>5</v>
      </c>
      <c r="K3" s="150"/>
    </row>
    <row r="4" spans="2:11" ht="15.75" thickBot="1" x14ac:dyDescent="0.3">
      <c r="B4" s="166" t="s">
        <v>1</v>
      </c>
      <c r="C4" s="167"/>
      <c r="D4" s="167"/>
      <c r="E4" s="167"/>
      <c r="F4" s="167"/>
      <c r="G4" s="168"/>
      <c r="H4" s="59" t="s">
        <v>20</v>
      </c>
      <c r="I4" s="25" t="s">
        <v>0</v>
      </c>
      <c r="J4" s="19" t="s">
        <v>2</v>
      </c>
      <c r="K4" s="14" t="s">
        <v>3</v>
      </c>
    </row>
    <row r="5" spans="2:11" x14ac:dyDescent="0.25">
      <c r="B5" s="140" t="s">
        <v>66</v>
      </c>
      <c r="C5" s="141"/>
      <c r="D5" s="141"/>
      <c r="E5" s="141"/>
      <c r="F5" s="141"/>
      <c r="G5" s="142"/>
      <c r="H5" s="23">
        <v>1</v>
      </c>
      <c r="I5" s="43">
        <f>H5*H3</f>
        <v>145</v>
      </c>
      <c r="J5" s="53">
        <v>322.5</v>
      </c>
      <c r="K5" s="15">
        <f t="shared" ref="K5:K11" si="0">I5*J5</f>
        <v>46762.5</v>
      </c>
    </row>
    <row r="6" spans="2:11" x14ac:dyDescent="0.25">
      <c r="B6" s="134" t="s">
        <v>67</v>
      </c>
      <c r="C6" s="135"/>
      <c r="D6" s="135"/>
      <c r="E6" s="135"/>
      <c r="F6" s="135"/>
      <c r="G6" s="136"/>
      <c r="H6" s="2">
        <v>4</v>
      </c>
      <c r="I6" s="44">
        <f>H6*H3</f>
        <v>580</v>
      </c>
      <c r="J6" s="60">
        <v>2.82</v>
      </c>
      <c r="K6" s="16">
        <f t="shared" si="0"/>
        <v>1635.6</v>
      </c>
    </row>
    <row r="7" spans="2:11" x14ac:dyDescent="0.25">
      <c r="B7" s="172" t="s">
        <v>68</v>
      </c>
      <c r="C7" s="173"/>
      <c r="D7" s="173"/>
      <c r="E7" s="173"/>
      <c r="F7" s="173"/>
      <c r="G7" s="174"/>
      <c r="H7" s="2">
        <v>1</v>
      </c>
      <c r="I7" s="44">
        <f>H7*H3</f>
        <v>145</v>
      </c>
      <c r="J7" s="67">
        <v>8.27</v>
      </c>
      <c r="K7" s="16">
        <f t="shared" si="0"/>
        <v>1199.1499999999999</v>
      </c>
    </row>
    <row r="8" spans="2:11" x14ac:dyDescent="0.25">
      <c r="B8" s="134" t="s">
        <v>148</v>
      </c>
      <c r="C8" s="135"/>
      <c r="D8" s="135"/>
      <c r="E8" s="135"/>
      <c r="F8" s="135"/>
      <c r="G8" s="136"/>
      <c r="H8" s="2">
        <v>1</v>
      </c>
      <c r="I8" s="44">
        <f>H8*H3</f>
        <v>145</v>
      </c>
      <c r="J8" s="67">
        <v>25.6</v>
      </c>
      <c r="K8" s="16">
        <f>I8*J8</f>
        <v>3712</v>
      </c>
    </row>
    <row r="9" spans="2:11" x14ac:dyDescent="0.25">
      <c r="B9" s="134" t="s">
        <v>69</v>
      </c>
      <c r="C9" s="135"/>
      <c r="D9" s="135"/>
      <c r="E9" s="135"/>
      <c r="F9" s="135"/>
      <c r="G9" s="136"/>
      <c r="H9" s="3">
        <v>1</v>
      </c>
      <c r="I9" s="47">
        <f>H9*H3</f>
        <v>145</v>
      </c>
      <c r="J9" s="67">
        <v>30.93</v>
      </c>
      <c r="K9" s="16">
        <f t="shared" si="0"/>
        <v>4484.8500000000004</v>
      </c>
    </row>
    <row r="10" spans="2:11" x14ac:dyDescent="0.25">
      <c r="B10" s="134" t="s">
        <v>70</v>
      </c>
      <c r="C10" s="135"/>
      <c r="D10" s="135"/>
      <c r="E10" s="135"/>
      <c r="F10" s="135"/>
      <c r="G10" s="136"/>
      <c r="H10" s="3">
        <v>1</v>
      </c>
      <c r="I10" s="47">
        <f>H10*H3</f>
        <v>145</v>
      </c>
      <c r="J10" s="54">
        <v>45.88</v>
      </c>
      <c r="K10" s="16">
        <f t="shared" si="0"/>
        <v>6652.6</v>
      </c>
    </row>
    <row r="11" spans="2:11" ht="15.75" thickBot="1" x14ac:dyDescent="0.3">
      <c r="B11" s="154" t="s">
        <v>25</v>
      </c>
      <c r="C11" s="155"/>
      <c r="D11" s="155"/>
      <c r="E11" s="155"/>
      <c r="F11" s="155"/>
      <c r="G11" s="156"/>
      <c r="H11" s="4">
        <v>0.01</v>
      </c>
      <c r="I11" s="79">
        <f>H11*H3</f>
        <v>1.45</v>
      </c>
      <c r="J11" s="57">
        <v>8.6199999999999992</v>
      </c>
      <c r="K11" s="17">
        <f t="shared" si="0"/>
        <v>12.498999999999999</v>
      </c>
    </row>
    <row r="12" spans="2:11" ht="15.75" thickBot="1" x14ac:dyDescent="0.3">
      <c r="B12" s="8"/>
      <c r="C12" s="8"/>
      <c r="D12" s="8"/>
      <c r="E12" s="8"/>
      <c r="F12" s="8"/>
      <c r="G12" s="8"/>
      <c r="H12" s="9"/>
      <c r="I12" s="9"/>
      <c r="J12" s="13" t="s">
        <v>4</v>
      </c>
      <c r="K12" s="20">
        <f>K6+K7+K8+K9+K11</f>
        <v>11044.099</v>
      </c>
    </row>
    <row r="14" spans="2:11" ht="15.75" hidden="1" thickBot="1" x14ac:dyDescent="0.3">
      <c r="B14" s="120" t="s">
        <v>71</v>
      </c>
      <c r="C14" s="121"/>
      <c r="D14" s="121"/>
      <c r="E14" s="121"/>
      <c r="F14" s="121"/>
      <c r="G14" s="121"/>
      <c r="H14" s="121"/>
      <c r="I14" s="121"/>
      <c r="J14" s="121"/>
      <c r="K14" s="122"/>
    </row>
    <row r="15" spans="2:11" ht="15.75" hidden="1" thickBot="1" x14ac:dyDescent="0.3">
      <c r="B15" s="151" t="s">
        <v>26</v>
      </c>
      <c r="C15" s="152"/>
      <c r="D15" s="152"/>
      <c r="E15" s="152"/>
      <c r="F15" s="152"/>
      <c r="G15" s="153"/>
      <c r="H15" s="187">
        <v>0</v>
      </c>
      <c r="I15" s="182"/>
      <c r="J15" s="149" t="s">
        <v>5</v>
      </c>
      <c r="K15" s="150"/>
    </row>
    <row r="16" spans="2:11" ht="15.75" hidden="1" thickBot="1" x14ac:dyDescent="0.3">
      <c r="B16" s="166" t="s">
        <v>1</v>
      </c>
      <c r="C16" s="167"/>
      <c r="D16" s="167"/>
      <c r="E16" s="167"/>
      <c r="F16" s="167"/>
      <c r="G16" s="168"/>
      <c r="H16" s="59" t="s">
        <v>74</v>
      </c>
      <c r="I16" s="25" t="s">
        <v>0</v>
      </c>
      <c r="J16" s="19" t="s">
        <v>2</v>
      </c>
      <c r="K16" s="14" t="s">
        <v>3</v>
      </c>
    </row>
    <row r="17" spans="2:11" hidden="1" x14ac:dyDescent="0.25">
      <c r="B17" s="140" t="s">
        <v>72</v>
      </c>
      <c r="C17" s="141"/>
      <c r="D17" s="141"/>
      <c r="E17" s="141"/>
      <c r="F17" s="141"/>
      <c r="G17" s="142"/>
      <c r="H17" s="23">
        <v>1</v>
      </c>
      <c r="I17" s="43">
        <f>H17*H15</f>
        <v>0</v>
      </c>
      <c r="J17" s="53">
        <v>684.95</v>
      </c>
      <c r="K17" s="15">
        <f t="shared" ref="K17:K21" si="1">I17*J17</f>
        <v>0</v>
      </c>
    </row>
    <row r="18" spans="2:11" hidden="1" x14ac:dyDescent="0.25">
      <c r="B18" s="134" t="s">
        <v>73</v>
      </c>
      <c r="C18" s="135"/>
      <c r="D18" s="135"/>
      <c r="E18" s="135"/>
      <c r="F18" s="135"/>
      <c r="G18" s="136"/>
      <c r="H18" s="2">
        <v>1</v>
      </c>
      <c r="I18" s="44">
        <f>H18*H15</f>
        <v>0</v>
      </c>
      <c r="J18" s="40">
        <v>69.12</v>
      </c>
      <c r="K18" s="16">
        <f t="shared" si="1"/>
        <v>0</v>
      </c>
    </row>
    <row r="19" spans="2:11" hidden="1" x14ac:dyDescent="0.25">
      <c r="B19" s="172" t="s">
        <v>75</v>
      </c>
      <c r="C19" s="173"/>
      <c r="D19" s="173"/>
      <c r="E19" s="173"/>
      <c r="F19" s="173"/>
      <c r="G19" s="174"/>
      <c r="H19" s="2">
        <v>1</v>
      </c>
      <c r="I19" s="44">
        <f>H19*H15</f>
        <v>0</v>
      </c>
      <c r="J19" s="67">
        <v>56.26</v>
      </c>
      <c r="K19" s="16">
        <f t="shared" si="1"/>
        <v>0</v>
      </c>
    </row>
    <row r="20" spans="2:11" hidden="1" x14ac:dyDescent="0.25">
      <c r="B20" s="134" t="s">
        <v>76</v>
      </c>
      <c r="C20" s="135"/>
      <c r="D20" s="135"/>
      <c r="E20" s="135"/>
      <c r="F20" s="135"/>
      <c r="G20" s="136"/>
      <c r="H20" s="3">
        <v>1</v>
      </c>
      <c r="I20" s="47">
        <f>H20*H15</f>
        <v>0</v>
      </c>
      <c r="J20" s="67">
        <v>39.97</v>
      </c>
      <c r="K20" s="16">
        <f t="shared" si="1"/>
        <v>0</v>
      </c>
    </row>
    <row r="21" spans="2:11" ht="15.75" hidden="1" thickBot="1" x14ac:dyDescent="0.3">
      <c r="B21" s="154" t="s">
        <v>25</v>
      </c>
      <c r="C21" s="155"/>
      <c r="D21" s="155"/>
      <c r="E21" s="155"/>
      <c r="F21" s="155"/>
      <c r="G21" s="156"/>
      <c r="H21" s="4">
        <v>0.1</v>
      </c>
      <c r="I21" s="58">
        <f>H21*H15</f>
        <v>0</v>
      </c>
      <c r="J21" s="57">
        <v>8.6199999999999992</v>
      </c>
      <c r="K21" s="17">
        <f t="shared" si="1"/>
        <v>0</v>
      </c>
    </row>
    <row r="22" spans="2:11" ht="15.75" hidden="1" thickBot="1" x14ac:dyDescent="0.3">
      <c r="B22" s="8"/>
      <c r="C22" s="8"/>
      <c r="D22" s="8"/>
      <c r="E22" s="8"/>
      <c r="F22" s="8"/>
      <c r="G22" s="8"/>
      <c r="H22" s="9"/>
      <c r="I22" s="9"/>
      <c r="J22" s="13" t="s">
        <v>4</v>
      </c>
      <c r="K22" s="20">
        <f>SUM(K17:K21)</f>
        <v>0</v>
      </c>
    </row>
  </sheetData>
  <mergeCells count="22">
    <mergeCell ref="B19:G19"/>
    <mergeCell ref="B20:G20"/>
    <mergeCell ref="B21:G21"/>
    <mergeCell ref="B6:G6"/>
    <mergeCell ref="B7:G7"/>
    <mergeCell ref="B9:G9"/>
    <mergeCell ref="B10:G10"/>
    <mergeCell ref="B11:G11"/>
    <mergeCell ref="B16:G16"/>
    <mergeCell ref="B17:G17"/>
    <mergeCell ref="B14:K14"/>
    <mergeCell ref="B15:G15"/>
    <mergeCell ref="H15:I15"/>
    <mergeCell ref="J15:K15"/>
    <mergeCell ref="B2:K2"/>
    <mergeCell ref="J3:K3"/>
    <mergeCell ref="B4:G4"/>
    <mergeCell ref="B5:G5"/>
    <mergeCell ref="B18:G18"/>
    <mergeCell ref="B3:G3"/>
    <mergeCell ref="H3:I3"/>
    <mergeCell ref="B8:G8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DA0D-CD24-4CDD-9E56-CA3D3EE3C4F8}">
  <dimension ref="B1:J15"/>
  <sheetViews>
    <sheetView tabSelected="1" workbookViewId="0">
      <selection activeCell="L15" sqref="L15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12" customWidth="1"/>
    <col min="10" max="10" width="16.140625" style="12" customWidth="1"/>
  </cols>
  <sheetData>
    <row r="1" spans="2:10" ht="15.75" thickBot="1" x14ac:dyDescent="0.3"/>
    <row r="2" spans="2:10" ht="15.75" thickBot="1" x14ac:dyDescent="0.3">
      <c r="B2" s="120" t="s">
        <v>149</v>
      </c>
      <c r="C2" s="121"/>
      <c r="D2" s="121"/>
      <c r="E2" s="121"/>
      <c r="F2" s="121"/>
      <c r="G2" s="121"/>
      <c r="H2" s="121"/>
      <c r="I2" s="121"/>
      <c r="J2" s="122"/>
    </row>
    <row r="3" spans="2:10" ht="15.75" thickBot="1" x14ac:dyDescent="0.3">
      <c r="B3" s="146" t="s">
        <v>1</v>
      </c>
      <c r="C3" s="147"/>
      <c r="D3" s="147"/>
      <c r="E3" s="147"/>
      <c r="F3" s="147"/>
      <c r="G3" s="148"/>
      <c r="H3" s="25" t="s">
        <v>0</v>
      </c>
      <c r="I3" s="31" t="s">
        <v>2</v>
      </c>
      <c r="J3" s="14" t="s">
        <v>3</v>
      </c>
    </row>
    <row r="4" spans="2:10" x14ac:dyDescent="0.25">
      <c r="B4" s="191" t="s">
        <v>6</v>
      </c>
      <c r="C4" s="192"/>
      <c r="D4" s="192"/>
      <c r="E4" s="192"/>
      <c r="F4" s="192"/>
      <c r="G4" s="193"/>
      <c r="H4" s="106">
        <v>0</v>
      </c>
      <c r="I4" s="28">
        <v>282</v>
      </c>
      <c r="J4" s="105">
        <f t="shared" ref="J4:J14" si="0">H4*I4</f>
        <v>0</v>
      </c>
    </row>
    <row r="5" spans="2:10" x14ac:dyDescent="0.25">
      <c r="B5" s="157" t="s">
        <v>7</v>
      </c>
      <c r="C5" s="158"/>
      <c r="D5" s="158"/>
      <c r="E5" s="158"/>
      <c r="F5" s="158"/>
      <c r="G5" s="165"/>
      <c r="H5" s="107">
        <v>2</v>
      </c>
      <c r="I5" s="16">
        <v>244.64</v>
      </c>
      <c r="J5" s="109">
        <f t="shared" si="0"/>
        <v>489.28</v>
      </c>
    </row>
    <row r="6" spans="2:10" x14ac:dyDescent="0.25">
      <c r="B6" s="157" t="s">
        <v>145</v>
      </c>
      <c r="C6" s="158"/>
      <c r="D6" s="158"/>
      <c r="E6" s="158"/>
      <c r="F6" s="158"/>
      <c r="G6" s="165"/>
      <c r="H6" s="107">
        <v>2</v>
      </c>
      <c r="I6" s="29">
        <v>282</v>
      </c>
      <c r="J6" s="109">
        <f>H6*I6</f>
        <v>564</v>
      </c>
    </row>
    <row r="7" spans="2:10" x14ac:dyDescent="0.25">
      <c r="B7" s="157" t="s">
        <v>146</v>
      </c>
      <c r="C7" s="158"/>
      <c r="D7" s="158"/>
      <c r="E7" s="158"/>
      <c r="F7" s="158"/>
      <c r="G7" s="165"/>
      <c r="H7" s="107">
        <v>0</v>
      </c>
      <c r="I7" s="29">
        <v>282</v>
      </c>
      <c r="J7" s="109">
        <f>H7*I7</f>
        <v>0</v>
      </c>
    </row>
    <row r="8" spans="2:10" x14ac:dyDescent="0.25">
      <c r="B8" s="157" t="s">
        <v>8</v>
      </c>
      <c r="C8" s="158"/>
      <c r="D8" s="158"/>
      <c r="E8" s="158"/>
      <c r="F8" s="158"/>
      <c r="G8" s="165"/>
      <c r="H8" s="107">
        <v>20</v>
      </c>
      <c r="I8" s="16">
        <v>45.87</v>
      </c>
      <c r="J8" s="109">
        <f t="shared" si="0"/>
        <v>917.4</v>
      </c>
    </row>
    <row r="9" spans="2:10" x14ac:dyDescent="0.25">
      <c r="B9" s="157" t="s">
        <v>9</v>
      </c>
      <c r="C9" s="158"/>
      <c r="D9" s="158"/>
      <c r="E9" s="158"/>
      <c r="F9" s="158"/>
      <c r="G9" s="165"/>
      <c r="H9" s="107">
        <v>1</v>
      </c>
      <c r="I9" s="16">
        <v>282</v>
      </c>
      <c r="J9" s="110">
        <f t="shared" si="0"/>
        <v>282</v>
      </c>
    </row>
    <row r="10" spans="2:10" x14ac:dyDescent="0.25">
      <c r="B10" s="157" t="s">
        <v>10</v>
      </c>
      <c r="C10" s="158"/>
      <c r="D10" s="158"/>
      <c r="E10" s="158"/>
      <c r="F10" s="158"/>
      <c r="G10" s="165"/>
      <c r="H10" s="107">
        <v>10</v>
      </c>
      <c r="I10" s="16">
        <v>6.96</v>
      </c>
      <c r="J10" s="110">
        <f t="shared" si="0"/>
        <v>69.599999999999994</v>
      </c>
    </row>
    <row r="11" spans="2:10" x14ac:dyDescent="0.25">
      <c r="B11" s="157" t="s">
        <v>11</v>
      </c>
      <c r="C11" s="158"/>
      <c r="D11" s="158"/>
      <c r="E11" s="158"/>
      <c r="F11" s="158"/>
      <c r="G11" s="165"/>
      <c r="H11" s="107">
        <v>10</v>
      </c>
      <c r="I11" s="16">
        <v>15.84</v>
      </c>
      <c r="J11" s="110">
        <f t="shared" si="0"/>
        <v>158.4</v>
      </c>
    </row>
    <row r="12" spans="2:10" x14ac:dyDescent="0.25">
      <c r="B12" s="157" t="s">
        <v>12</v>
      </c>
      <c r="C12" s="158"/>
      <c r="D12" s="158"/>
      <c r="E12" s="158"/>
      <c r="F12" s="158"/>
      <c r="G12" s="165"/>
      <c r="H12" s="107">
        <v>0</v>
      </c>
      <c r="I12" s="16">
        <v>28.4</v>
      </c>
      <c r="J12" s="110">
        <f t="shared" si="0"/>
        <v>0</v>
      </c>
    </row>
    <row r="13" spans="2:10" x14ac:dyDescent="0.25">
      <c r="B13" s="157" t="s">
        <v>13</v>
      </c>
      <c r="C13" s="158"/>
      <c r="D13" s="158"/>
      <c r="E13" s="158"/>
      <c r="F13" s="158"/>
      <c r="G13" s="165"/>
      <c r="H13" s="107">
        <v>5</v>
      </c>
      <c r="I13" s="16">
        <v>62.24</v>
      </c>
      <c r="J13" s="110">
        <f t="shared" si="0"/>
        <v>311.2</v>
      </c>
    </row>
    <row r="14" spans="2:10" ht="15.75" thickBot="1" x14ac:dyDescent="0.3">
      <c r="B14" s="188" t="s">
        <v>14</v>
      </c>
      <c r="C14" s="189"/>
      <c r="D14" s="189"/>
      <c r="E14" s="189"/>
      <c r="F14" s="189"/>
      <c r="G14" s="190"/>
      <c r="H14" s="108">
        <v>2</v>
      </c>
      <c r="I14" s="17">
        <v>39.840000000000003</v>
      </c>
      <c r="J14" s="111">
        <f t="shared" si="0"/>
        <v>79.680000000000007</v>
      </c>
    </row>
    <row r="15" spans="2:10" ht="15.75" thickBot="1" x14ac:dyDescent="0.3">
      <c r="B15" s="8"/>
      <c r="C15" s="8"/>
      <c r="D15" s="8"/>
      <c r="E15" s="8"/>
      <c r="F15" s="8"/>
      <c r="G15" s="8"/>
      <c r="H15" s="9"/>
      <c r="I15" s="13" t="s">
        <v>4</v>
      </c>
      <c r="J15" s="30">
        <f>SUM(J4:J14)</f>
        <v>2871.5599999999995</v>
      </c>
    </row>
  </sheetData>
  <mergeCells count="13">
    <mergeCell ref="B9:G9"/>
    <mergeCell ref="B2:J2"/>
    <mergeCell ref="B3:G3"/>
    <mergeCell ref="B4:G4"/>
    <mergeCell ref="B5:G5"/>
    <mergeCell ref="B8:G8"/>
    <mergeCell ref="B6:G6"/>
    <mergeCell ref="B7:G7"/>
    <mergeCell ref="B10:G10"/>
    <mergeCell ref="B11:G11"/>
    <mergeCell ref="B12:G12"/>
    <mergeCell ref="B13:G13"/>
    <mergeCell ref="B14:G1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PROPOSTA</vt:lpstr>
      <vt:lpstr>REDE PRIMARIA</vt:lpstr>
      <vt:lpstr>REDE SECUNDARIA</vt:lpstr>
      <vt:lpstr>PRUMADA</vt:lpstr>
      <vt:lpstr>FLAUTA</vt:lpstr>
      <vt:lpstr>MEDIDORES</vt:lpstr>
      <vt:lpstr>MATERIAL DE CONSUMO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 Canto dos Santos</dc:creator>
  <cp:lastModifiedBy>Filipe Canto dos Santos</cp:lastModifiedBy>
  <dcterms:created xsi:type="dcterms:W3CDTF">2024-02-28T13:53:46Z</dcterms:created>
  <dcterms:modified xsi:type="dcterms:W3CDTF">2024-10-30T23:44:57Z</dcterms:modified>
</cp:coreProperties>
</file>