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5D731DC9-CA01-45D0-A386-22BF23205C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<sst xmlns="http://schemas.openxmlformats.org/spreadsheetml/2006/main" count="482" uniqueCount="358">
  <si>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</si>
  <si>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</si>
  <si>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</si>
  <si>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</si>
  <si>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</si>
  <si>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</si>
  <si>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</si>
  <si>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</si>
  <si>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</si>
  <si>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</si>
  <si>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</si>
  <si>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</si>
  <si>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</si>
  <si>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</si>
  <si>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</si>
  <si>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</si>
  <si>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</si>
  <si>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</si>
  <si>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</si>
  <si>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</si>
  <si>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</si>
  <si>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</si>
  <si>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</si>
  <si>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</si>
  <si>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</si>
  <si>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</si>
  <si>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</si>
  <si>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</si>
  <si>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</si>
  <si>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</si>
  <si>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</si>
  <si>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</si>
  <si>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</si>
  <si>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</si>
  <si>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</si>
  <si>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</si>
  <si>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</si>
  <si>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</si>
  <si>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</si>
  <si>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</si>
  <si>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</si>
  <si>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</si>
  <si>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</si>
  <si>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</si>
  <si>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</si>
  <si>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</si>
  <si>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</si>
  <si>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</si>
  <si>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</si>
  <si>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</si>
  <si>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</si>
  <si>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</si>
  <si>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</si>
  <si>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</si>
  <si>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</si>
  <si>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</si>
  <si>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</si>
  <si>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</si>
  <si>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</si>
  <si>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</si>
  <si>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</si>
  <si>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</si>
  <si>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</si>
  <si>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</si>
  <si>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</si>
  <si>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</si>
  <si>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</si>
  <si>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</si>
  <si>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</si>
  <si>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</si>
  <si>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</si>
  <si>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</si>
  <si>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</si>
  <si>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</si>
  <si>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</si>
  <si>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</si>
  <si>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</si>
  <si>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</si>
  <si>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</si>
  <si>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</si>
  <si>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</si>
  <si>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</si>
  <si>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</si>
  <si>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</si>
  <si>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</si>
  <si>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</si>
  <si>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</si>
  <si>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</si>
  <si>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</si>
  <si>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</si>
  <si>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</si>
  <si>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</si>
  <si>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</si>
  <si>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</si>
  <si>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</si>
  <si>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</si>
  <si>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</si>
  <si>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</si>
  <si>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</si>
  <si>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</si>
  <si>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</si>
  <si>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</si>
  <si>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</si>
  <si>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</si>
  <si>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</si>
  <si>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</si>
  <si>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</si>
  <si>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</si>
  <si>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</si>
  <si>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</si>
  <si>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</si>
  <si>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</si>
  <si>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</si>
  <si>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</si>
  <si>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</si>
  <si>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</si>
  <si>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</si>
  <si>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</si>
  <si>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</si>
  <si>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</si>
  <si>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</si>
  <si>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</si>
  <si>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</si>
  <si>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</si>
  <si>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</si>
  <si>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</si>
  <si>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</si>
  <si>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</si>
  <si>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</si>
  <si>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</si>
  <si>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</si>
  <si>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</si>
  <si>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</si>
  <si>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</si>
  <si>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</si>
  <si>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</si>
  <si>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</si>
  <si>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</si>
  <si>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</si>
  <si>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</si>
  <si>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</si>
  <si>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</si>
  <si>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</si>
  <si>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</si>
  <si>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</si>
  <si>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</si>
  <si>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</si>
  <si>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</si>
  <si>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</si>
  <si>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</si>
  <si>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</si>
  <si>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</si>
  <si>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</si>
  <si>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</si>
  <si>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</si>
  <si>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</si>
  <si>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</si>
  <si>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</si>
  <si>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</si>
  <si>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</si>
  <si>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</si>
  <si>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</si>
  <si>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</si>
  <si>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</si>
  <si>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</si>
  <si>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</si>
  <si>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</si>
  <si>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</si>
  <si>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</si>
  <si>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</si>
  <si>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</si>
  <si>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</si>
  <si>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</si>
  <si>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</si>
  <si>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</si>
  <si>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</si>
  <si>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</si>
  <si>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</si>
  <si>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</si>
  <si>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</si>
  <si>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</si>
  <si>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</si>
  <si>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</si>
  <si>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</si>
  <si>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</si>
  <si>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</si>
  <si>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</si>
  <si>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</si>
  <si>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</si>
  <si>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</si>
  <si>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</si>
  <si>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</si>
  <si>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</si>
  <si>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</si>
  <si>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</si>
  <si>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</si>
  <si>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</si>
  <si>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</si>
  <si>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</si>
  <si>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</si>
  <si>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</si>
  <si>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</si>
  <si>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</si>
  <si>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</si>
  <si>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</si>
  <si>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</si>
  <si>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</si>
  <si>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</si>
  <si>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</si>
  <si>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</si>
  <si>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</si>
  <si>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</si>
  <si>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</si>
  <si>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</si>
  <si>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</si>
  <si>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</si>
  <si>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</si>
  <si>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</si>
  <si>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</si>
  <si>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</si>
  <si>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</si>
  <si>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</si>
  <si>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</si>
  <si>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</si>
  <si>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</si>
  <si>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</si>
  <si>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</si>
  <si>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</si>
  <si>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</si>
  <si>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</si>
  <si>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</si>
  <si>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</si>
  <si>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</si>
  <si>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</si>
  <si>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</si>
  <si>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</si>
  <si>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</si>
  <si>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</si>
  <si>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</si>
  <si>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</si>
  <si>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</si>
  <si>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</si>
  <si>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</si>
  <si>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</si>
  <si>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</si>
  <si>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</si>
  <si>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</si>
  <si>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</si>
  <si>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</si>
  <si>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</si>
  <si>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</si>
  <si>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</si>
  <si>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</si>
  <si>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</si>
  <si>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</si>
  <si>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</si>
  <si>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</si>
  <si>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</si>
  <si>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</si>
  <si>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</si>
  <si>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</si>
  <si>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</si>
  <si>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</si>
  <si>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</si>
  <si>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</si>
  <si>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</si>
  <si>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</si>
  <si>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</si>
  <si>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</si>
  <si>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</si>
  <si>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</si>
  <si>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</si>
  <si>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</si>
  <si>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</si>
  <si>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</si>
  <si>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</si>
  <si>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</si>
  <si>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</si>
  <si>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</si>
  <si>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</si>
  <si>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</si>
  <si>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</si>
  <si>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</si>
  <si>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</si>
  <si>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</si>
  <si>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</si>
  <si>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</si>
  <si>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</si>
  <si>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</si>
  <si>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</si>
  <si>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</si>
  <si>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</si>
  <si>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</si>
  <si>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</si>
  <si>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</si>
  <si>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</si>
  <si>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</si>
  <si>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</si>
  <si>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</si>
  <si>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</si>
  <si>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</si>
  <si>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</si>
  <si>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</si>
  <si>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</si>
  <si>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</si>
  <si>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</si>
  <si>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</si>
  <si>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</si>
  <si>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</si>
  <si>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</si>
  <si>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</si>
  <si>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</si>
  <si>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</si>
  <si>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</si>
  <si>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</si>
  <si>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</si>
  <si>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</si>
  <si>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</si>
  <si>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</si>
  <si>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</si>
  <si>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</si>
  <si>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</si>
  <si>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</si>
  <si>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</si>
  <si>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</si>
  <si>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</si>
  <si>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</si>
  <si>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</si>
  <si>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</si>
  <si>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</si>
  <si>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</si>
  <si>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</si>
  <si>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</si>
  <si>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</si>
  <si>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</si>
  <si>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</si>
  <si>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</si>
  <si>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</si>
  <si>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</si>
  <si>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</si>
  <si>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</si>
  <si>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</si>
  <si>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</si>
  <si>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</si>
  <si>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</si>
  <si>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</si>
  <si>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</si>
  <si>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</si>
  <si>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</si>
  <si>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</si>
  <si>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</si>
  <si>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</si>
  <si>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</si>
  <si>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</si>
  <si>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EDIFICIO DOM ROLIM</t>
  </si>
  <si>
    <t>GRAMADO</t>
  </si>
  <si>
    <t>G9UG15</t>
  </si>
  <si>
    <t>REFERENTE ADEQUAÇÃO DO BOCAL  ABASTECIMENTO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</si>
</sst>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  <numFmt numFmtId="169" formatCode="_-&quot;R$&quot;\ * #,##0.00_-;\-&quot;R$&quot;\ * #,##0.00_-;_-&quot;R$&quot;\ * &quot;-&quot;??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111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4">
    <cellStyle name="Currency 2" xfId="4" xr:uid="{00000000-0005-0000-0000-000000000000}"/>
    <cellStyle name="Currency 2 2" xfId="8" xr:uid="{00000000-0005-0000-0000-000001000000}"/>
    <cellStyle name="Currency 2 3" xfId="12" xr:uid="{1B7FD369-0D95-42C7-8560-46D129161F88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2 3" xfId="13" xr:uid="{35A03956-0AA8-4669-8C14-9C1D7E1C408C}"/>
    <cellStyle name="Moeda 2 3" xfId="7" xr:uid="{00000000-0005-0000-0000-000007000000}"/>
    <cellStyle name="Moeda 2 4" xfId="11" xr:uid="{AAA28A0F-8FD3-4CBD-ADD1-29E87D8348CB}"/>
    <cellStyle name="Moeda 3" xfId="6" xr:uid="{00000000-0005-0000-0000-000008000000}"/>
    <cellStyle name="Moeda 4" xfId="10" xr:uid="{488967AF-ACDE-4B6A-A95D-A3CB067BAD62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22" sqref="B22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42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 t="s">
        <v>356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86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85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07">
        <v>6200798</v>
      </c>
      <c r="B12" s="85" t="str">
        <f>IFERROR(VLOOKUP(Tabela1[[#This Row],[Código item]],'CONSULTA DE CÓDIGOS'!A:B,2,0),"-")</f>
        <v>SERVICO TURNKEY TRANSPORTE - QUILOMETRAGEM EXTRA PROJETO/MONTAGEM</v>
      </c>
      <c r="C12" s="34">
        <v>80</v>
      </c>
      <c r="D12" s="57"/>
      <c r="F12" s="67">
        <f>IFERROR(VLOOKUP(Tabela1[[#This Row],[Código item]],CONTRATOS!A:C,3,0),"-")</f>
        <v>1.1100000000000001</v>
      </c>
      <c r="G12" s="67">
        <f>IFERROR(SUM(F12*Tabela1[[#This Row],[Quantidade]]),"-")</f>
        <v>88.800000000000011</v>
      </c>
      <c r="H12" s="3"/>
      <c r="K12" s="5"/>
      <c r="L12" s="5"/>
      <c r="M12" s="5"/>
      <c r="N12" s="5"/>
    </row>
    <row r="13" spans="1:14" x14ac:dyDescent="0.2">
      <c r="A13" s="108">
        <v>6200756</v>
      </c>
      <c r="B13" s="85" t="str">
        <f>IFERROR(VLOOKUP(Tabela1[[#This Row],[Código item]],'CONSULTA DE CÓDIGOS'!A:B,2,0),"-")</f>
        <v>SERVICO TURNKEY PROJETO - CROQUI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6200757</v>
      </c>
      <c r="B14" s="85" t="str">
        <f>IFERROR(VLOOKUP(Tabela1[[#This Row],[Código item]],'CONSULTA DE CÓDIGOS'!A:B,2,0),"-")</f>
        <v>SERVICO TURNKEY PROJETO - EMISSAO ART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09">
        <v>6200758</v>
      </c>
      <c r="B15" s="85" t="str">
        <f>IFERROR(VLOOKUP(Tabela1[[#This Row],[Código item]],'CONSULTA DE CÓDIGOS'!A:B,2,0),"-")</f>
        <v>SERVICO TURNKEY PROJETO - DIGITALIZACAO</v>
      </c>
      <c r="C15" s="34">
        <v>1</v>
      </c>
      <c r="D15" s="57"/>
      <c r="F15" s="67">
        <f>IFERROR(VLOOKUP(Tabela1[[#This Row],[Código item]],CONTRATOS!A:C,3,0),"-")</f>
        <v>313.89</v>
      </c>
      <c r="G15" s="67">
        <f>IFERROR(SUM(F15*Tabela1[[#This Row],[Quantidade]]),"-")</f>
        <v>313.89</v>
      </c>
      <c r="H15" s="3"/>
    </row>
    <row r="16" spans="1:14" x14ac:dyDescent="0.2">
      <c r="A16" s="11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0">
        <v>6200772</v>
      </c>
      <c r="B17" s="85" t="str">
        <f>IFERROR(VLOOKUP(Tabela1[[#This Row],[Código item]],'CONSULTA DE CÓDIGOS'!A:B,2,0),"-")</f>
        <v>SERVICO TURNKEY MONTAGEM - REDE 1/2 ATÉ 1.1/4 POL ACO ATÉ 4 M DE ALTURA - METRO LINEAR</v>
      </c>
      <c r="C17" s="34">
        <v>4</v>
      </c>
      <c r="D17" s="57"/>
      <c r="F17" s="67">
        <f>IFERROR(VLOOKUP(Tabela1[[#This Row],[Código item]],CONTRATOS!A:C,3,0),"-")</f>
        <v>36.840000000000003</v>
      </c>
      <c r="G17" s="67">
        <f>IFERROR(SUM(F17*Tabela1[[#This Row],[Quantidade]]),"-")</f>
        <v>147.36000000000001</v>
      </c>
      <c r="H17" s="3"/>
    </row>
    <row r="18" spans="1:8" x14ac:dyDescent="0.2">
      <c r="A18" s="110">
        <v>6200787</v>
      </c>
      <c r="B18" s="85" t="str">
        <f>IFERROR(VLOOKUP(Tabela1[[#This Row],[Código item]],'CONSULTA DE CÓDIGOS'!A:B,2,0),"-")</f>
        <v>SERVICO TURNKEY MONTAGEM - HOMEM HORA</v>
      </c>
      <c r="C18" s="34">
        <v>6</v>
      </c>
      <c r="D18" s="57" t="s">
        <v>357</v>
      </c>
      <c r="F18" s="67">
        <f>IFERROR(VLOOKUP(Tabela1[[#This Row],[Código item]],CONTRATOS!A:C,3,0),"-")</f>
        <v>132.9</v>
      </c>
      <c r="G18" s="67">
        <f>IFERROR(SUM(F18*Tabela1[[#This Row],[Quantidade]]),"-")</f>
        <v>797.40000000000009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2258.02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2258.02</v>
      </c>
      <c r="G2" s="56"/>
      <c r="H2" s="30"/>
    </row>
    <row r="3" spans="1:13" x14ac:dyDescent="0.25">
      <c r="A3" s="106" t="s">
        <v>23</v>
      </c>
      <c r="B3" s="106"/>
      <c r="C3" s="68">
        <f>SUM(F2:F4)</f>
        <v>2258.02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-2258.02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/>
  <dimension ref="A1:G275"/>
  <sheetViews>
    <sheetView showGridLines="0" zoomScale="80" zoomScaleNormal="80" workbookViewId="0">
      <selection activeCell="A3" sqref="A3:B5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x14ac:dyDescent="0.25">
      <c r="A53" s="90"/>
      <c r="B53" s="90"/>
      <c r="C53" s="91"/>
      <c r="D53" s="82"/>
      <c r="G53" s="73"/>
    </row>
    <row r="54" spans="1:7" x14ac:dyDescent="0.25">
      <c r="A54" s="90"/>
      <c r="B54" s="90"/>
      <c r="C54" s="91"/>
      <c r="D54" s="82"/>
      <c r="G54" s="73"/>
    </row>
    <row r="55" spans="1:7" x14ac:dyDescent="0.25">
      <c r="A55" s="90"/>
      <c r="B55" s="90"/>
      <c r="C55" s="91"/>
      <c r="D55" s="82"/>
      <c r="G55" s="73"/>
    </row>
    <row r="56" spans="1:7" x14ac:dyDescent="0.25">
      <c r="A56" s="63"/>
      <c r="B56" s="63"/>
      <c r="C56" s="71"/>
      <c r="D56" s="82"/>
      <c r="G56" s="73"/>
    </row>
    <row r="57" spans="1:7" x14ac:dyDescent="0.25">
      <c r="A57" s="63"/>
      <c r="B57" s="63"/>
      <c r="C57" s="71"/>
      <c r="D57" s="82"/>
      <c r="G57" s="73"/>
    </row>
    <row r="58" spans="1:7" x14ac:dyDescent="0.25">
      <c r="A58" s="63"/>
      <c r="B58" s="63"/>
      <c r="C58" s="71"/>
      <c r="D58" s="82"/>
      <c r="G58" s="73"/>
    </row>
    <row r="59" spans="1:7" x14ac:dyDescent="0.25">
      <c r="A59" s="63"/>
      <c r="B59" s="63"/>
      <c r="C59" s="71"/>
      <c r="D59" s="82"/>
      <c r="G59" s="73"/>
    </row>
    <row r="60" spans="1:7" x14ac:dyDescent="0.25">
      <c r="A60" s="63"/>
      <c r="B60" s="63"/>
      <c r="C60" s="71"/>
      <c r="D60" s="82"/>
      <c r="G60" s="73"/>
    </row>
    <row r="61" spans="1:7" x14ac:dyDescent="0.25">
      <c r="A61" s="63"/>
      <c r="B61" s="63"/>
      <c r="C61" s="71"/>
      <c r="D61" s="82"/>
      <c r="G61" s="73"/>
    </row>
    <row r="62" spans="1:7" x14ac:dyDescent="0.25">
      <c r="A62" s="63"/>
      <c r="B62" s="63"/>
      <c r="C62" s="71"/>
      <c r="D62" s="82"/>
      <c r="G62" s="73"/>
    </row>
    <row r="63" spans="1:7" x14ac:dyDescent="0.25">
      <c r="A63" s="63"/>
      <c r="B63" s="63"/>
      <c r="C63" s="71"/>
      <c r="D63" s="82"/>
      <c r="G63" s="73"/>
    </row>
    <row r="64" spans="1:7" x14ac:dyDescent="0.25">
      <c r="A64" s="63"/>
      <c r="B64" s="63"/>
      <c r="C64" s="71"/>
      <c r="D64" s="82"/>
      <c r="G64" s="73"/>
    </row>
    <row r="65" spans="1:7" x14ac:dyDescent="0.25">
      <c r="A65" s="63"/>
      <c r="B65" s="63"/>
      <c r="C65" s="71"/>
      <c r="D65" s="82"/>
      <c r="G65" s="73"/>
    </row>
    <row r="66" spans="1:7" x14ac:dyDescent="0.25">
      <c r="A66" s="63"/>
      <c r="B66" s="63"/>
      <c r="C66" s="71"/>
      <c r="D66" s="82"/>
      <c r="G66" s="73"/>
    </row>
    <row r="67" spans="1:7" x14ac:dyDescent="0.25">
      <c r="A67" s="63"/>
      <c r="B67" s="63"/>
      <c r="C67" s="71"/>
      <c r="D67" s="82"/>
      <c r="G67" s="73"/>
    </row>
    <row r="68" spans="1:7" x14ac:dyDescent="0.25">
      <c r="A68" s="63"/>
      <c r="B68" s="63"/>
      <c r="C68" s="71"/>
      <c r="D68" s="82"/>
      <c r="G68" s="73"/>
    </row>
    <row r="69" spans="1:7" x14ac:dyDescent="0.25">
      <c r="A69" s="63"/>
      <c r="B69" s="63"/>
      <c r="C69" s="71"/>
      <c r="D69" s="82"/>
      <c r="G69" s="73"/>
    </row>
    <row r="70" spans="1:7" x14ac:dyDescent="0.25">
      <c r="A70" s="63"/>
      <c r="B70" s="63"/>
      <c r="C70" s="71"/>
      <c r="D70" s="82"/>
      <c r="G70" s="73"/>
    </row>
    <row r="71" spans="1:7" x14ac:dyDescent="0.25">
      <c r="A71" s="63"/>
      <c r="B71" s="63"/>
      <c r="C71" s="71"/>
      <c r="D71" s="82"/>
      <c r="G71" s="73"/>
    </row>
    <row r="72" spans="1:7" x14ac:dyDescent="0.25">
      <c r="A72" s="63"/>
      <c r="B72" s="63"/>
      <c r="C72" s="71"/>
      <c r="D72" s="82"/>
      <c r="G72" s="73"/>
    </row>
    <row r="73" spans="1:7" x14ac:dyDescent="0.25">
      <c r="A73" s="63"/>
      <c r="B73" s="63"/>
      <c r="C73" s="71"/>
      <c r="D73" s="82"/>
      <c r="G73" s="73"/>
    </row>
    <row r="74" spans="1:7" x14ac:dyDescent="0.25">
      <c r="A74" s="63"/>
      <c r="B74" s="63"/>
      <c r="C74" s="71"/>
      <c r="D74" s="82"/>
      <c r="G74" s="73"/>
    </row>
    <row r="75" spans="1:7" x14ac:dyDescent="0.25">
      <c r="A75" s="63"/>
      <c r="B75" s="63"/>
      <c r="C75" s="71"/>
      <c r="D75" s="82"/>
      <c r="G75" s="73"/>
    </row>
    <row r="76" spans="1:7" x14ac:dyDescent="0.25">
      <c r="A76" s="63"/>
      <c r="B76" s="63"/>
      <c r="C76" s="71"/>
      <c r="D76" s="82"/>
      <c r="G76" s="73"/>
    </row>
    <row r="77" spans="1:7" x14ac:dyDescent="0.25">
      <c r="A77" s="63"/>
      <c r="B77" s="63"/>
      <c r="C77" s="71"/>
      <c r="D77" s="82"/>
      <c r="G77" s="73"/>
    </row>
    <row r="78" spans="1:7" x14ac:dyDescent="0.25">
      <c r="A78" s="63"/>
      <c r="B78" s="63"/>
      <c r="C78" s="71"/>
      <c r="D78" s="82"/>
      <c r="G78" s="73"/>
    </row>
    <row r="79" spans="1:7" x14ac:dyDescent="0.25">
      <c r="A79" s="63"/>
      <c r="B79" s="63"/>
      <c r="C79" s="71"/>
      <c r="D79" s="82"/>
      <c r="G79" s="73"/>
    </row>
    <row r="80" spans="1:7" x14ac:dyDescent="0.25">
      <c r="A80" s="63"/>
      <c r="B80" s="63"/>
      <c r="C80" s="71"/>
      <c r="D80" s="82"/>
      <c r="G80" s="73"/>
    </row>
    <row r="81" spans="1:7" x14ac:dyDescent="0.25">
      <c r="A81" s="63"/>
      <c r="B81" s="63"/>
      <c r="C81" s="71"/>
      <c r="D81" s="82"/>
      <c r="G81" s="73"/>
    </row>
    <row r="82" spans="1:7" x14ac:dyDescent="0.25">
      <c r="A82" s="63"/>
      <c r="B82" s="63"/>
      <c r="C82" s="71"/>
      <c r="D82" s="82"/>
      <c r="G82" s="73"/>
    </row>
    <row r="83" spans="1:7" x14ac:dyDescent="0.25">
      <c r="A83" s="63"/>
      <c r="B83" s="63"/>
      <c r="C83" s="71"/>
      <c r="D83" s="82"/>
      <c r="G83" s="73"/>
    </row>
    <row r="84" spans="1:7" x14ac:dyDescent="0.25">
      <c r="A84" s="63"/>
      <c r="B84" s="63"/>
      <c r="C84" s="71"/>
      <c r="D84" s="82"/>
      <c r="G84" s="73"/>
    </row>
    <row r="85" spans="1:7" x14ac:dyDescent="0.25">
      <c r="A85" s="63"/>
      <c r="B85" s="63"/>
      <c r="C85" s="71"/>
      <c r="D85" s="82"/>
      <c r="G85" s="73"/>
    </row>
    <row r="86" spans="1:7" x14ac:dyDescent="0.25">
      <c r="A86" s="63"/>
      <c r="B86" s="63"/>
      <c r="C86" s="71"/>
      <c r="D86" s="82"/>
      <c r="G86" s="73"/>
    </row>
    <row r="87" spans="1:7" x14ac:dyDescent="0.25">
      <c r="A87" s="63"/>
      <c r="B87" s="63"/>
      <c r="C87" s="71"/>
      <c r="D87" s="82"/>
      <c r="G87" s="73"/>
    </row>
    <row r="88" spans="1:7" x14ac:dyDescent="0.25">
      <c r="A88" s="63"/>
      <c r="B88" s="63"/>
      <c r="C88" s="71"/>
      <c r="D88" s="82"/>
      <c r="G88" s="73"/>
    </row>
    <row r="89" spans="1:7" x14ac:dyDescent="0.25">
      <c r="A89" s="63"/>
      <c r="B89" s="63"/>
      <c r="C89" s="71"/>
      <c r="D89" s="82"/>
      <c r="G89" s="73"/>
    </row>
    <row r="90" spans="1:7" x14ac:dyDescent="0.25">
      <c r="A90" s="63"/>
      <c r="B90" s="63"/>
      <c r="C90" s="71"/>
      <c r="D90" s="82"/>
      <c r="G90" s="73"/>
    </row>
    <row r="91" spans="1:7" x14ac:dyDescent="0.25">
      <c r="A91" s="63"/>
      <c r="B91" s="63"/>
      <c r="C91" s="71"/>
      <c r="D91" s="82"/>
      <c r="G91" s="73"/>
    </row>
    <row r="92" spans="1:7" x14ac:dyDescent="0.25">
      <c r="A92" s="63"/>
      <c r="B92" s="63"/>
      <c r="C92" s="71"/>
      <c r="D92" s="82"/>
      <c r="G92" s="73"/>
    </row>
    <row r="93" spans="1:7" x14ac:dyDescent="0.25">
      <c r="A93" s="63"/>
      <c r="B93" s="63"/>
      <c r="C93" s="71"/>
      <c r="D93" s="82"/>
      <c r="G93" s="73"/>
    </row>
    <row r="94" spans="1:7" x14ac:dyDescent="0.25">
      <c r="A94" s="63"/>
      <c r="B94" s="63"/>
      <c r="C94" s="71"/>
      <c r="D94" s="82"/>
      <c r="G94" s="73"/>
    </row>
    <row r="95" spans="1:7" x14ac:dyDescent="0.25">
      <c r="A95" s="63"/>
      <c r="B95" s="63"/>
      <c r="C95" s="71"/>
      <c r="D95" s="82"/>
      <c r="G95" s="73"/>
    </row>
    <row r="96" spans="1:7" x14ac:dyDescent="0.25">
      <c r="A96" s="63"/>
      <c r="B96" s="63"/>
      <c r="C96" s="71"/>
      <c r="D96" s="82"/>
      <c r="G96" s="73"/>
    </row>
    <row r="97" spans="1:7" x14ac:dyDescent="0.25">
      <c r="A97" s="63"/>
      <c r="B97" s="63"/>
      <c r="C97" s="71"/>
      <c r="D97" s="82"/>
      <c r="G97" s="73"/>
    </row>
    <row r="98" spans="1:7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/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2024-08-26T14:46:18Z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