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D49E055C-B92D-403F-8F94-AC88346077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<sst xmlns="http://schemas.openxmlformats.org/spreadsheetml/2006/main" count="480" uniqueCount="355">
  <si>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</si>
  <si>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</si>
  <si>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</si>
  <si>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</si>
  <si>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</si>
  <si>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</si>
  <si>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</si>
  <si>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</si>
  <si>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</si>
  <si>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</si>
  <si>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</si>
  <si>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</si>
  <si>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</si>
  <si>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</si>
  <si>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</si>
  <si>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</si>
  <si>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</si>
  <si>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</si>
  <si>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</si>
  <si>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</si>
  <si>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</si>
  <si>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</si>
  <si>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</si>
  <si>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</si>
  <si>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</si>
  <si>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</si>
  <si>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</si>
  <si>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</si>
  <si>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</si>
  <si>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</si>
  <si>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</si>
  <si>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</si>
  <si>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</si>
  <si>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</si>
  <si>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</si>
  <si>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</si>
  <si>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</si>
  <si>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</si>
  <si>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</si>
  <si>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</si>
  <si>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</si>
  <si>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</si>
  <si>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</si>
  <si>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</si>
  <si>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</si>
  <si>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</si>
  <si>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</si>
  <si>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</si>
  <si>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</si>
  <si>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</si>
  <si>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</si>
  <si>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</si>
  <si>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</si>
  <si>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</si>
  <si>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</si>
  <si>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</si>
  <si>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</si>
  <si>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</si>
  <si>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</si>
  <si>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</si>
  <si>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</si>
  <si>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</si>
  <si>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</si>
  <si>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</si>
  <si>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</si>
  <si>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</si>
  <si>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</si>
  <si>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</si>
  <si>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</si>
  <si>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</si>
  <si>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</si>
  <si>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</si>
  <si>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</si>
  <si>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</si>
  <si>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</si>
  <si>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</si>
  <si>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</si>
  <si>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</si>
  <si>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</si>
  <si>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</si>
  <si>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</si>
  <si>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</si>
  <si>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</si>
  <si>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</si>
  <si>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</si>
  <si>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</si>
  <si>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</si>
  <si>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</si>
  <si>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</si>
  <si>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</si>
  <si>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</si>
  <si>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</si>
  <si>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</si>
  <si>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</si>
  <si>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</si>
  <si>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</si>
  <si>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</si>
  <si>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</si>
  <si>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</si>
  <si>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</si>
  <si>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</si>
  <si>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</si>
  <si>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</si>
  <si>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</si>
  <si>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</si>
  <si>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</si>
  <si>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</si>
  <si>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</si>
  <si>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</si>
  <si>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</si>
  <si>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</si>
  <si>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</si>
  <si>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</si>
  <si>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</si>
  <si>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</si>
  <si>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</si>
  <si>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</si>
  <si>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</si>
  <si>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</si>
  <si>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</si>
  <si>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</si>
  <si>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</si>
  <si>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</si>
  <si>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</si>
  <si>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</si>
  <si>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</si>
  <si>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</si>
  <si>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</si>
  <si>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</si>
  <si>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</si>
  <si>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</si>
  <si>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</si>
  <si>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</si>
  <si>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</si>
  <si>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</si>
  <si>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</si>
  <si>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</si>
  <si>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</si>
  <si>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</si>
  <si>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</si>
  <si>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</si>
  <si>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</si>
  <si>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</si>
  <si>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</si>
  <si>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</si>
  <si>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</si>
  <si>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</si>
  <si>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</si>
  <si>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</si>
  <si>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</si>
  <si>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</si>
  <si>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</si>
  <si>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</si>
  <si>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</si>
  <si>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</si>
  <si>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</si>
  <si>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</si>
  <si>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</si>
  <si>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</si>
  <si>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</si>
  <si>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</si>
  <si>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</si>
  <si>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</si>
  <si>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</si>
  <si>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</si>
  <si>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</si>
  <si>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</si>
  <si>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</si>
  <si>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</si>
  <si>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</si>
  <si>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</si>
  <si>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</si>
  <si>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</si>
  <si>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</si>
  <si>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</si>
  <si>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</si>
  <si>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</si>
  <si>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</si>
  <si>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</si>
  <si>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</si>
  <si>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</si>
  <si>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</si>
  <si>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</si>
  <si>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</si>
  <si>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</si>
  <si>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</si>
  <si>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</si>
  <si>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</si>
  <si>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</si>
  <si>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</si>
  <si>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</si>
  <si>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</si>
  <si>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</si>
  <si>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</si>
  <si>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</si>
  <si>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</si>
  <si>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</si>
  <si>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</si>
  <si>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</si>
  <si>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</si>
  <si>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</si>
  <si>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</si>
  <si>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</si>
  <si>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</si>
  <si>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</si>
  <si>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</si>
  <si>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</si>
  <si>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</si>
  <si>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</si>
  <si>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</si>
  <si>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</si>
  <si>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</si>
  <si>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</si>
  <si>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</si>
  <si>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</si>
  <si>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</si>
  <si>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</si>
  <si>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</si>
  <si>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</si>
  <si>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</si>
  <si>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</si>
  <si>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</si>
  <si>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</si>
  <si>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</si>
  <si>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</si>
  <si>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</si>
  <si>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</si>
  <si>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</si>
  <si>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</si>
  <si>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</si>
  <si>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</si>
  <si>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</si>
  <si>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</si>
  <si>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</si>
  <si>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</si>
  <si>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</si>
  <si>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</si>
  <si>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</si>
  <si>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</si>
  <si>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</si>
  <si>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</si>
  <si>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</si>
  <si>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</si>
  <si>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</si>
  <si>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</si>
  <si>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</si>
  <si>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</si>
  <si>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</si>
  <si>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</si>
  <si>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</si>
  <si>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</si>
  <si>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</si>
  <si>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</si>
  <si>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</si>
  <si>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</si>
  <si>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</si>
  <si>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</si>
  <si>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</si>
  <si>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</si>
  <si>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</si>
  <si>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</si>
  <si>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</si>
  <si>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</si>
  <si>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</si>
  <si>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</si>
  <si>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</si>
  <si>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</si>
  <si>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</si>
  <si>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</si>
  <si>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</si>
  <si>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</si>
  <si>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</si>
  <si>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</si>
  <si>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</si>
  <si>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</si>
  <si>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</si>
  <si>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</si>
  <si>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</si>
  <si>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</si>
  <si>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</si>
  <si>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</si>
  <si>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</si>
  <si>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</si>
  <si>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</si>
  <si>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</si>
  <si>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</si>
  <si>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</si>
  <si>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</si>
  <si>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</si>
  <si>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</si>
  <si>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</si>
  <si>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</si>
  <si>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</si>
  <si>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</si>
  <si>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</si>
  <si>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</si>
  <si>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</si>
  <si>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</si>
  <si>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</si>
  <si>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</si>
  <si>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</si>
  <si>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</si>
  <si>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</si>
  <si>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</si>
  <si>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</si>
  <si>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</si>
  <si>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</si>
  <si>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</si>
  <si>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</si>
  <si>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</si>
  <si>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</si>
  <si>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</si>
  <si>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</si>
  <si>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</si>
  <si>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</si>
  <si>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</si>
  <si>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</si>
  <si>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</si>
  <si>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</si>
  <si>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</si>
  <si>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</si>
  <si>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</si>
  <si>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</si>
  <si>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</si>
  <si>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</si>
  <si>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</si>
  <si>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</si>
  <si>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</si>
  <si>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</si>
  <si>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</si>
  <si>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</si>
  <si>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</si>
  <si>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</si>
  <si>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</si>
  <si>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</si>
  <si>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</si>
  <si>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</si>
  <si>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</si>
  <si>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</si>
  <si>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</si>
  <si>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</si>
  <si>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</si>
  <si>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</si>
  <si>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</si>
  <si>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</si>
  <si>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</si>
  <si>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</si>
  <si>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</si>
  <si>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</si>
  <si>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</si>
  <si>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</si>
  <si>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</si>
  <si>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</si>
  <si>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</si>
  <si>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MERCADO ANUAR LTDA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</si>
</sst>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1" dataDxfId="29" totalsRowDxfId="27" headerRowBorderDxfId="30" tableBorderDxfId="28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6"/>
    <tableColumn id="2" xr3:uid="{00000000-0010-0000-0000-000002000000}" name="Item" dataDxfId="25" totalsRowDxfId="24">
      <calculatedColumnFormula>IFERROR(VLOOKUP(Tabela1[[#This Row],[Código item]],'CONSULTA DE CÓDIGOS'!A:B,2,0),"-")</calculatedColumnFormula>
    </tableColumn>
    <tableColumn id="3" xr3:uid="{00000000-0010-0000-0000-000003000000}" name="Quantidade" dataDxfId="23" totalsRowDxfId="22"/>
    <tableColumn id="7" xr3:uid="{00000000-0010-0000-0000-000007000000}" name="OBS" dataDxfId="21" totalsRowDxfId="20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9">
  <autoFilter ref="A1:B56" xr:uid="{00000000-0009-0000-0100-000003000000}"/>
  <tableColumns count="2">
    <tableColumn id="1" xr3:uid="{00000000-0010-0000-0100-000001000000}" name="PREENCHIMENTO OBRIGATORIO" dataDxfId="18"/>
    <tableColumn id="2" xr3:uid="{00000000-0010-0000-0100-000002000000}" name="PREENCHIMENTO OBRIGATORIO (interno)" dataDxfId="1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C18" sqref="C18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133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330989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6200767</v>
      </c>
      <c r="B15" s="85" t="str">
        <f>IFERROR(VLOOKUP(Tabela1[[#This Row],[Código item]],'CONSULTA DE CÓDIGOS'!A:B,2,0),"-")</f>
        <v>SERVICO TURNKEY MONTAGEM - CENTRAL DE 1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ht="15" x14ac:dyDescent="0.25">
      <c r="A16" s="90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6200768</v>
      </c>
      <c r="B17" s="85" t="str">
        <f>IFERROR(VLOOKUP(Tabela1[[#This Row],[Código item]],'CONSULTA DE CÓDIGOS'!A:B,2,0),"-")</f>
        <v>SERVICO TURNKEY MONTAGEM - REDE 1/2 ATÉ 1.1/4 POL MULTICAMADAS ATÉ 4 M DE ALTURA - METRO LINEAR</v>
      </c>
      <c r="C17" s="34">
        <v>20</v>
      </c>
      <c r="D17" s="57"/>
      <c r="F17" s="67">
        <f>IFERROR(VLOOKUP(Tabela1[[#This Row],[Código item]],CONTRATOS!A:C,3,0),"-")</f>
        <v>22.62</v>
      </c>
      <c r="G17" s="67">
        <f>IFERROR(SUM(F17*Tabela1[[#This Row],[Quantidade]]),"-")</f>
        <v>452.40000000000003</v>
      </c>
      <c r="H17" s="3"/>
    </row>
    <row r="18" spans="1:8" x14ac:dyDescent="0.2">
      <c r="A18" s="11"/>
      <c r="B18" s="85" t="str">
        <f>IFERROR(VLOOKUP(Tabela1[[#This Row],[Código item]],'CONSULTA DE CÓDIGOS'!A:B,2,0),"-")</f>
        <v>-</v>
      </c>
      <c r="C18" s="34"/>
      <c r="D18" s="57"/>
      <c r="F18" s="67" t="str">
        <f>IFERROR(VLOOKUP(Tabela1[[#This Row],[Código item]],CONTRATOS!A:C,3,0),"-")</f>
        <v>-</v>
      </c>
      <c r="G18" s="67" t="str">
        <f>IFERROR(SUM(F18*Tabela1[[#This Row],[Quantidade]]),"-")</f>
        <v>-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2147.66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6" priority="9" operator="containsText" text="COMPLEMENTO DE OS">
      <formula>NOT(ISERROR(SEARCH("COMPLEMENTO DE OS",A8)))</formula>
    </cfRule>
    <cfRule type="containsText" dxfId="15" priority="10" operator="containsText" text="OK">
      <formula>NOT(ISERROR(SEARCH("OK",A8)))</formula>
    </cfRule>
  </conditionalFormatting>
  <conditionalFormatting sqref="F8">
    <cfRule type="containsText" dxfId="13" priority="5" operator="containsText" text="COMPLEMENTO DE OS">
      <formula>NOT(ISERROR(SEARCH("COMPLEMENTO DE OS",F8)))</formula>
    </cfRule>
    <cfRule type="containsText" dxfId="12" priority="6" operator="containsText" text="OK">
      <formula>NOT(ISERROR(SEARCH("OK",F8)))</formula>
    </cfRule>
  </conditionalFormatting>
  <conditionalFormatting sqref="A12:A14">
    <cfRule type="duplicateValues" dxfId="3" priority="4"/>
  </conditionalFormatting>
  <conditionalFormatting sqref="A15">
    <cfRule type="duplicateValues" dxfId="2" priority="3"/>
  </conditionalFormatting>
  <conditionalFormatting sqref="A16">
    <cfRule type="duplicateValues" dxfId="1" priority="2"/>
  </conditionalFormatting>
  <conditionalFormatting sqref="A17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2147.66</v>
      </c>
      <c r="G2" s="56"/>
      <c r="H2" s="30"/>
    </row>
    <row r="3" spans="1:13" x14ac:dyDescent="0.25">
      <c r="A3" s="106" t="s">
        <v>23</v>
      </c>
      <c r="B3" s="106"/>
      <c r="C3" s="68">
        <f>SUM(F2:F4)</f>
        <v>2147.66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-2147.66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11" priority="1" operator="containsText" text="COMPLEMENTO DE OS">
      <formula>NOT(ISERROR(SEARCH("COMPLEMENTO DE OS",A5)))</formula>
    </cfRule>
    <cfRule type="containsText" dxfId="10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9" priority="1"/>
  </conditionalFormatting>
  <conditionalFormatting sqref="A51:A215">
    <cfRule type="duplicateValues" dxfId="8" priority="3"/>
  </conditionalFormatting>
  <conditionalFormatting sqref="A216:A275 A2:A8 A10:A50">
    <cfRule type="duplicateValues" dxfId="7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14" sqref="A14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MONTAGEM - REDE 1/2 ATÉ 1.1/4 POL MULTICAMADAS ACIMA 4 M DE ALTURA - METRO LINEAR"/>
        <filter val="SERVICO TURNKEY MONTAGEM - REDE 1/2 ATÉ 1.1/4 POL MULTICAMADAS ATÉ 4 M DE ALTURA - METRO LINEAR"/>
      </filters>
    </filterColumn>
  </autoFilter>
  <conditionalFormatting sqref="A9">
    <cfRule type="duplicateValues" dxfId="6" priority="2"/>
  </conditionalFormatting>
  <conditionalFormatting sqref="A51:A215">
    <cfRule type="duplicateValues" dxfId="5" priority="44"/>
  </conditionalFormatting>
  <conditionalFormatting sqref="A216:A275 A2:A8 A10:A50">
    <cfRule type="duplicateValues" dxfId="4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2024-08-29T19:27:49Z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