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8_{C180565D-C966-43A0-8DA7-4DF6170EA1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<sst xmlns="http://schemas.openxmlformats.org/spreadsheetml/2006/main" count="480" uniqueCount="356">
  <si>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</si>
  <si>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</si>
  <si>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</si>
  <si>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</si>
  <si>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</si>
  <si>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</si>
  <si>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</si>
  <si>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</si>
  <si>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</si>
  <si>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</si>
  <si>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</si>
  <si>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</si>
  <si>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</si>
  <si>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</si>
  <si>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</si>
  <si>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</si>
  <si>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</si>
  <si>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</si>
  <si>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</si>
  <si>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</si>
  <si>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</si>
  <si>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</si>
  <si>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</si>
  <si>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</si>
  <si>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</si>
  <si>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</si>
  <si>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</si>
  <si>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</si>
  <si>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</si>
  <si>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</si>
  <si>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</si>
  <si>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</si>
  <si>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</si>
  <si>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</si>
  <si>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</si>
  <si>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</si>
  <si>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</si>
  <si>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</si>
  <si>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</si>
  <si>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</si>
  <si>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</si>
  <si>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</si>
  <si>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</si>
  <si>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</si>
  <si>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</si>
  <si>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</si>
  <si>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</si>
  <si>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</si>
  <si>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</si>
  <si>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</si>
  <si>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</si>
  <si>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</si>
  <si>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</si>
  <si>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</si>
  <si>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</si>
  <si>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</si>
  <si>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</si>
  <si>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</si>
  <si>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</si>
  <si>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</si>
  <si>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</si>
  <si>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</si>
  <si>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</si>
  <si>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</si>
  <si>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</si>
  <si>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</si>
  <si>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</si>
  <si>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</si>
  <si>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</si>
  <si>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</si>
  <si>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</si>
  <si>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</si>
  <si>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</si>
  <si>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</si>
  <si>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</si>
  <si>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</si>
  <si>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</si>
  <si>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</si>
  <si>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</si>
  <si>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</si>
  <si>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</si>
  <si>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</si>
  <si>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</si>
  <si>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</si>
  <si>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</si>
  <si>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</si>
  <si>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</si>
  <si>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</si>
  <si>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</si>
  <si>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</si>
  <si>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</si>
  <si>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</si>
  <si>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</si>
  <si>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</si>
  <si>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</si>
  <si>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</si>
  <si>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</si>
  <si>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</si>
  <si>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</si>
  <si>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</si>
  <si>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</si>
  <si>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</si>
  <si>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</si>
  <si>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</si>
  <si>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</si>
  <si>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</si>
  <si>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</si>
  <si>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</si>
  <si>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</si>
  <si>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</si>
  <si>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</si>
  <si>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</si>
  <si>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</si>
  <si>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</si>
  <si>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</si>
  <si>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</si>
  <si>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</si>
  <si>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</si>
  <si>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</si>
  <si>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</si>
  <si>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</si>
  <si>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</si>
  <si>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</si>
  <si>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</si>
  <si>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</si>
  <si>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</si>
  <si>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</si>
  <si>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</si>
  <si>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</si>
  <si>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</si>
  <si>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</si>
  <si>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</si>
  <si>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</si>
  <si>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</si>
  <si>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</si>
  <si>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</si>
  <si>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</si>
  <si>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</si>
  <si>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</si>
  <si>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</si>
  <si>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</si>
  <si>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</si>
  <si>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</si>
  <si>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</si>
  <si>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</si>
  <si>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</si>
  <si>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</si>
  <si>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</si>
  <si>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</si>
  <si>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</si>
  <si>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</si>
  <si>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</si>
  <si>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</si>
  <si>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</si>
  <si>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</si>
  <si>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</si>
  <si>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</si>
  <si>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</si>
  <si>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</si>
  <si>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</si>
  <si>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</si>
  <si>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</si>
  <si>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</si>
  <si>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</si>
  <si>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</si>
  <si>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</si>
  <si>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</si>
  <si>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</si>
  <si>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</si>
  <si>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</si>
  <si>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</si>
  <si>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</si>
  <si>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</si>
  <si>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</si>
  <si>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</si>
  <si>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</si>
  <si>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</si>
  <si>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</si>
  <si>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</si>
  <si>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</si>
  <si>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</si>
  <si>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</si>
  <si>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</si>
  <si>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</si>
  <si>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</si>
  <si>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</si>
  <si>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</si>
  <si>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</si>
  <si>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</si>
  <si>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</si>
  <si>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</si>
  <si>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</si>
  <si>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</si>
  <si>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</si>
  <si>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</si>
  <si>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</si>
  <si>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</si>
  <si>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</si>
  <si>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</si>
  <si>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</si>
  <si>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</si>
  <si>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</si>
  <si>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</si>
  <si>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</si>
  <si>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</si>
  <si>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</si>
  <si>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</si>
  <si>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</si>
  <si>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</si>
  <si>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</si>
  <si>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</si>
  <si>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</si>
  <si>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</si>
  <si>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</si>
  <si>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</si>
  <si>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</si>
  <si>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</si>
  <si>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</si>
  <si>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</si>
  <si>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</si>
  <si>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</si>
  <si>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</si>
  <si>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</si>
  <si>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</si>
  <si>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</si>
  <si>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</si>
  <si>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</si>
  <si>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</si>
  <si>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</si>
  <si>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</si>
  <si>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</si>
  <si>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</si>
  <si>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</si>
  <si>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</si>
  <si>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</si>
  <si>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</si>
  <si>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</si>
  <si>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</si>
  <si>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</si>
  <si>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</si>
  <si>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</si>
  <si>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</si>
  <si>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</si>
  <si>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</si>
  <si>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</si>
  <si>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</si>
  <si>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</si>
  <si>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</si>
  <si>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</si>
  <si>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</si>
  <si>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</si>
  <si>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</si>
  <si>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</si>
  <si>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</si>
  <si>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</si>
  <si>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</si>
  <si>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</si>
  <si>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</si>
  <si>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</si>
  <si>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</si>
  <si>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</si>
  <si>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</si>
  <si>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</si>
  <si>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</si>
  <si>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</si>
  <si>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</si>
  <si>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</si>
  <si>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</si>
  <si>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</si>
  <si>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</si>
  <si>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</si>
  <si>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</si>
  <si>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</si>
  <si>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</si>
  <si>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</si>
  <si>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</si>
  <si>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</si>
  <si>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</si>
  <si>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</si>
  <si>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</si>
  <si>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</si>
  <si>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</si>
  <si>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</si>
  <si>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</si>
  <si>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</si>
  <si>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</si>
  <si>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</si>
  <si>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</si>
  <si>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</si>
  <si>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</si>
  <si>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</si>
  <si>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</si>
  <si>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</si>
  <si>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</si>
  <si>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</si>
  <si>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</si>
  <si>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</si>
  <si>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</si>
  <si>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</si>
  <si>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</si>
  <si>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</si>
  <si>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</si>
  <si>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</si>
  <si>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</si>
  <si>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</si>
  <si>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</si>
  <si>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</si>
  <si>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</si>
  <si>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</si>
  <si>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</si>
  <si>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</si>
  <si>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</si>
  <si>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</si>
  <si>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</si>
  <si>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</si>
  <si>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</si>
  <si>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</si>
  <si>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</si>
  <si>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</si>
  <si>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</si>
  <si>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</si>
  <si>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</si>
  <si>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</si>
  <si>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</si>
  <si>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</si>
  <si>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</si>
  <si>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</si>
  <si>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</si>
  <si>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</si>
  <si>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</si>
  <si>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</si>
  <si>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</si>
  <si>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</si>
  <si>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</si>
  <si>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</si>
  <si>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</si>
  <si>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</si>
  <si>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</si>
  <si>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</si>
  <si>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</si>
  <si>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</si>
  <si>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</si>
  <si>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</si>
  <si>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</si>
  <si>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</si>
  <si>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</si>
  <si>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</si>
  <si>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</si>
  <si>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</si>
  <si>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</si>
  <si>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</si>
  <si>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</si>
  <si>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</si>
  <si>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</si>
  <si>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>COOPERATIVA LANGUIRU LTDA</t>
  </si>
  <si>
    <t>TEUTONIA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</si>
</sst>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</cellXfs>
  <cellStyles count="10">
    <cellStyle name="Currency 2" xfId="4" xr:uid="{00000000-0005-0000-0000-000000000000}"/>
    <cellStyle name="Currency 2 2" xfId="8" xr:uid="{00000000-0005-0000-0000-000001000000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3" xfId="7" xr:uid="{00000000-0005-0000-0000-000007000000}"/>
    <cellStyle name="Moeda 3" xfId="6" xr:uid="{00000000-0005-0000-0000-000008000000}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27" dataDxfId="25" totalsRowDxfId="23" headerRowBorderDxfId="26" tableBorderDxfId="24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2"/>
    <tableColumn id="2" xr3:uid="{00000000-0010-0000-0000-000002000000}" name="Item" dataDxfId="21" totalsRowDxfId="20">
      <calculatedColumnFormula>IFERROR(VLOOKUP(Tabela1[[#This Row],[Código item]],'CONSULTA DE CÓDIGOS'!A:B,2,0),"-")</calculatedColumnFormula>
    </tableColumn>
    <tableColumn id="3" xr3:uid="{00000000-0010-0000-0000-000003000000}" name="Quantidade" dataDxfId="19" totalsRowDxfId="18"/>
    <tableColumn id="7" xr3:uid="{00000000-0010-0000-0000-000007000000}" name="OBS" dataDxfId="17" totalsRowDxfId="16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15">
  <autoFilter ref="A1:B56" xr:uid="{00000000-0009-0000-0100-000003000000}"/>
  <tableColumns count="2">
    <tableColumn id="1" xr3:uid="{00000000-0010-0000-0100-000001000000}" name="PREENCHIMENTO OBRIGATORIO" dataDxfId="14"/>
    <tableColumn id="2" xr3:uid="{00000000-0010-0000-0100-000002000000}" name="PREENCHIMENTO OBRIGATORIO (interno)" dataDxfId="1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B4" sqref="B4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39.28515625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355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>
        <v>330752</v>
      </c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80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79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x14ac:dyDescent="0.2">
      <c r="A12" s="11">
        <v>6200756</v>
      </c>
      <c r="B12" s="85" t="str">
        <f>IFERROR(VLOOKUP(Tabela1[[#This Row],[Código item]],'CONSULTA DE CÓDIGOS'!A:B,2,0),"-")</f>
        <v>SERVICO TURNKEY PROJETO - CROQUI</v>
      </c>
      <c r="C12" s="34">
        <v>1</v>
      </c>
      <c r="D12" s="57"/>
      <c r="F12" s="67">
        <f>IFERROR(VLOOKUP(Tabela1[[#This Row],[Código item]],CONTRATOS!A:C,3,0),"-")</f>
        <v>313.89</v>
      </c>
      <c r="G12" s="67">
        <f>IFERROR(SUM(F12*Tabela1[[#This Row],[Quantidade]]),"-")</f>
        <v>313.89</v>
      </c>
      <c r="H12" s="3"/>
      <c r="K12" s="5"/>
      <c r="L12" s="5"/>
      <c r="M12" s="5"/>
      <c r="N12" s="5"/>
    </row>
    <row r="13" spans="1:14" x14ac:dyDescent="0.2">
      <c r="A13" s="11">
        <v>6200757</v>
      </c>
      <c r="B13" s="85" t="str">
        <f>IFERROR(VLOOKUP(Tabela1[[#This Row],[Código item]],'CONSULTA DE CÓDIGOS'!A:B,2,0),"-")</f>
        <v>SERVICO TURNKEY PROJETO - EMISSAO ART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x14ac:dyDescent="0.2">
      <c r="A14" s="11">
        <v>6200758</v>
      </c>
      <c r="B14" s="85" t="str">
        <f>IFERROR(VLOOKUP(Tabela1[[#This Row],[Código item]],'CONSULTA DE CÓDIGOS'!A:B,2,0),"-")</f>
        <v>SERVICO TURNKEY PROJETO - DIGITALIZACAO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x14ac:dyDescent="0.2">
      <c r="A15" s="11">
        <v>6200613</v>
      </c>
      <c r="B15" s="85" t="str">
        <f>IFERROR(VLOOKUP(Tabela1[[#This Row],[Código item]],'CONSULTA DE CÓDIGOS'!A:B,2,0),"-")</f>
        <v>SERVICO DE MONTAGEM DE B190/B125 - 6 VASILHAMES</v>
      </c>
      <c r="C15" s="34">
        <v>1</v>
      </c>
      <c r="D15" s="57"/>
      <c r="F15" s="67">
        <f>IFERROR(VLOOKUP(Tabela1[[#This Row],[Código item]],CONTRATOS!A:C,3,0),"-")</f>
        <v>699.87</v>
      </c>
      <c r="G15" s="67">
        <f>IFERROR(SUM(F15*Tabela1[[#This Row],[Quantidade]]),"-")</f>
        <v>699.87</v>
      </c>
      <c r="H15" s="3"/>
    </row>
    <row r="16" spans="1:14" x14ac:dyDescent="0.2">
      <c r="A16" s="11">
        <v>6200774</v>
      </c>
      <c r="B16" s="85" t="str">
        <f>IFERROR(VLOOKUP(Tabela1[[#This Row],[Código item]],'CONSULTA DE CÓDIGOS'!A:B,2,0),"-")</f>
        <v>SERVICO TURNKEY MONTAGEM - TESTE DE ESTANQUEIDADE ALTA (REDE EXISTENTE EXECUTADO JUNTO COM A MONTAGEM)</v>
      </c>
      <c r="C16" s="34">
        <v>1</v>
      </c>
      <c r="D16" s="57"/>
      <c r="F16" s="67">
        <f>IFERROR(VLOOKUP(Tabela1[[#This Row],[Código item]],CONTRATOS!A:C,3,0),"-")</f>
        <v>282.79000000000002</v>
      </c>
      <c r="G16" s="67">
        <f>IFERROR(SUM(F16*Tabela1[[#This Row],[Quantidade]]),"-")</f>
        <v>282.79000000000002</v>
      </c>
      <c r="H16" s="3"/>
    </row>
    <row r="17" spans="1:8" x14ac:dyDescent="0.2">
      <c r="A17" s="11">
        <v>6200776</v>
      </c>
      <c r="B17" s="85" t="str">
        <f>IFERROR(VLOOKUP(Tabela1[[#This Row],[Código item]],'CONSULTA DE CÓDIGOS'!A:B,2,0),"-")</f>
        <v>SERVICO TURNKEY MONTAGEM - COMISSIONAMENTO (POS MONTAGEM)</v>
      </c>
      <c r="C17" s="34">
        <v>1</v>
      </c>
      <c r="D17" s="57"/>
      <c r="F17" s="67">
        <f>IFERROR(VLOOKUP(Tabela1[[#This Row],[Código item]],CONTRATOS!A:C,3,0),"-")</f>
        <v>282.79000000000002</v>
      </c>
      <c r="G17" s="67">
        <f>IFERROR(SUM(F17*Tabela1[[#This Row],[Quantidade]]),"-")</f>
        <v>282.79000000000002</v>
      </c>
      <c r="H17" s="3"/>
    </row>
    <row r="18" spans="1:8" x14ac:dyDescent="0.2">
      <c r="A18" s="11">
        <v>6200798</v>
      </c>
      <c r="B18" s="85" t="str">
        <f>IFERROR(VLOOKUP(Tabela1[[#This Row],[Código item]],'CONSULTA DE CÓDIGOS'!A:B,2,0),"-")</f>
        <v>SERVICO TURNKEY TRANSPORTE - QUILOMETRAGEM EXTRA PROJETO/MONTAGEM</v>
      </c>
      <c r="C18" s="34">
        <v>90</v>
      </c>
      <c r="D18" s="57"/>
      <c r="F18" s="67">
        <f>IFERROR(VLOOKUP(Tabela1[[#This Row],[Código item]],CONTRATOS!A:C,3,0),"-")</f>
        <v>1.1100000000000001</v>
      </c>
      <c r="G18" s="67">
        <f>IFERROR(SUM(F18*Tabela1[[#This Row],[Quantidade]]),"-")</f>
        <v>99.9</v>
      </c>
      <c r="H18" s="3"/>
    </row>
    <row r="19" spans="1:8" x14ac:dyDescent="0.2">
      <c r="A19" s="11"/>
      <c r="B19" s="34" t="str">
        <f>IFERROR(VLOOKUP(Tabela1[[#This Row],[Código item]],'CONSULTA DE CÓDIGOS'!A:B,2,0),"-")</f>
        <v>-</v>
      </c>
      <c r="C19" s="34"/>
      <c r="D19" s="57"/>
      <c r="F19" s="67" t="str">
        <f>IFERROR(VLOOKUP(Tabela1[[#This Row],[Código item]],CONTRATOS!A:C,3,0),"-")</f>
        <v>-</v>
      </c>
      <c r="G19" s="67" t="str">
        <f>IFERROR(SUM(F19*Tabela1[[#This Row],[Quantidade]]),"-")</f>
        <v>-</v>
      </c>
      <c r="H19" s="3"/>
    </row>
    <row r="20" spans="1:8" x14ac:dyDescent="0.2">
      <c r="A20" s="11"/>
      <c r="B20" s="34" t="str">
        <f>IFERROR(VLOOKUP(Tabela1[[#This Row],[Código item]],'CONSULTA DE CÓDIGOS'!A:B,2,0),"-")</f>
        <v>-</v>
      </c>
      <c r="C20" s="34"/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2307.02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2" priority="5" operator="containsText" text="COMPLEMENTO DE OS">
      <formula>NOT(ISERROR(SEARCH("COMPLEMENTO DE OS",A8)))</formula>
    </cfRule>
    <cfRule type="containsText" dxfId="11" priority="6" operator="containsText" text="OK">
      <formula>NOT(ISERROR(SEARCH("OK",A8)))</formula>
    </cfRule>
  </conditionalFormatting>
  <conditionalFormatting sqref="A12">
    <cfRule type="duplicateValues" dxfId="10" priority="3"/>
  </conditionalFormatting>
  <conditionalFormatting sqref="F8">
    <cfRule type="containsText" dxfId="9" priority="1" operator="containsText" text="COMPLEMENTO DE OS">
      <formula>NOT(ISERROR(SEARCH("COMPLEMENTO DE OS",F8)))</formula>
    </cfRule>
    <cfRule type="containsText" dxfId="8" priority="2" operator="containsText" text="OK">
      <formula>NOT(ISERROR(SEARCH("OK",F8)))</formula>
    </cfRule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0</v>
      </c>
      <c r="D2" s="68"/>
      <c r="E2" s="54" t="s">
        <v>22</v>
      </c>
      <c r="F2" s="55">
        <f>Orçamento!G21</f>
        <v>2307.02</v>
      </c>
      <c r="G2" s="56"/>
      <c r="H2" s="30"/>
    </row>
    <row r="3" spans="1:13" x14ac:dyDescent="0.25">
      <c r="A3" s="106" t="s">
        <v>23</v>
      </c>
      <c r="B3" s="106"/>
      <c r="C3" s="68">
        <f>SUM(F2:F4)</f>
        <v>2307.02</v>
      </c>
      <c r="D3" s="68"/>
      <c r="E3" s="54" t="s">
        <v>24</v>
      </c>
      <c r="F3" s="55">
        <f>D14</f>
        <v>0</v>
      </c>
      <c r="G3" s="56"/>
      <c r="H3" s="29"/>
    </row>
    <row r="4" spans="1:13" x14ac:dyDescent="0.25">
      <c r="A4" s="106" t="s">
        <v>25</v>
      </c>
      <c r="B4" s="106"/>
      <c r="C4" s="68">
        <f>C2-C3</f>
        <v>-2307.02</v>
      </c>
      <c r="D4" s="68"/>
      <c r="E4" s="54" t="s">
        <v>26</v>
      </c>
      <c r="F4" s="55">
        <f>D22</f>
        <v>0</v>
      </c>
      <c r="G4" s="29"/>
      <c r="H4" s="29"/>
    </row>
    <row r="5" spans="1:13" ht="12.6" customHeight="1" x14ac:dyDescent="0.25">
      <c r="A5" s="98" t="str">
        <f>IF(C4&gt;=0,"OK","COMPLEMENTO DE OS")</f>
        <v>COMPLEMENTO DE OS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/>
      <c r="B9" s="51">
        <v>0</v>
      </c>
      <c r="C9" s="39"/>
      <c r="D9" s="16">
        <f t="shared" ref="D9:D13" si="0">B9*C9</f>
        <v>0</v>
      </c>
      <c r="E9" s="40"/>
      <c r="F9" s="40"/>
      <c r="G9" s="40"/>
      <c r="H9" s="19"/>
    </row>
    <row r="10" spans="1:13" x14ac:dyDescent="0.25">
      <c r="A10" s="39"/>
      <c r="B10" s="51">
        <v>0</v>
      </c>
      <c r="C10" s="39"/>
      <c r="D10" s="16">
        <f t="shared" si="0"/>
        <v>0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0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/>
      <c r="B19" s="51">
        <v>0</v>
      </c>
      <c r="C19" s="40"/>
      <c r="D19" s="16">
        <f t="shared" ref="D19:D21" si="1">B19*C19</f>
        <v>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7" priority="1" operator="containsText" text="COMPLEMENTO DE OS">
      <formula>NOT(ISERROR(SEARCH("COMPLEMENTO DE OS",A5)))</formula>
    </cfRule>
    <cfRule type="containsText" dxfId="6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topLeftCell="A37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5" priority="1"/>
  </conditionalFormatting>
  <conditionalFormatting sqref="A51:A215">
    <cfRule type="duplicateValues" dxfId="4" priority="3"/>
  </conditionalFormatting>
  <conditionalFormatting sqref="A216:A275 A2:A8 A10:A50">
    <cfRule type="duplicateValues" dxfId="3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 filterMode="1"/>
  <dimension ref="A1:G275"/>
  <sheetViews>
    <sheetView showGridLines="0" zoomScale="80" zoomScaleNormal="80" workbookViewId="0">
      <selection activeCell="A42" sqref="A42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hidden="1" x14ac:dyDescent="0.25">
      <c r="A2" s="63" t="s">
        <v>41</v>
      </c>
      <c r="B2" s="64" t="s">
        <v>18</v>
      </c>
      <c r="C2" s="71">
        <v>0</v>
      </c>
      <c r="D2" s="82"/>
    </row>
    <row r="3" spans="1:6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hidden="1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hidden="1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hidden="1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hidden="1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hidden="1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hidden="1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hidden="1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hidden="1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hidden="1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hidden="1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hidden="1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hidden="1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hidden="1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hidden="1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hidden="1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hidden="1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hidden="1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hidden="1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hidden="1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hidden="1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hidden="1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hidden="1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hidden="1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hidden="1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hidden="1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hidden="1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hidden="1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hidden="1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hidden="1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hidden="1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hidden="1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hidden="1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hidden="1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hidden="1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hidden="1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hidden="1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hidden="1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hidden="1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hidden="1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hidden="1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hidden="1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hidden="1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hidden="1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hidden="1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hidden="1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hidden="1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hidden="1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hidden="1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hidden="1" x14ac:dyDescent="0.25">
      <c r="A53" s="90"/>
      <c r="B53" s="90"/>
      <c r="C53" s="91"/>
      <c r="D53" s="82"/>
      <c r="G53" s="73"/>
    </row>
    <row r="54" spans="1:7" hidden="1" x14ac:dyDescent="0.25">
      <c r="A54" s="90"/>
      <c r="B54" s="90"/>
      <c r="C54" s="91"/>
      <c r="D54" s="82"/>
      <c r="G54" s="73"/>
    </row>
    <row r="55" spans="1:7" hidden="1" x14ac:dyDescent="0.25">
      <c r="A55" s="90"/>
      <c r="B55" s="90"/>
      <c r="C55" s="91"/>
      <c r="D55" s="82"/>
      <c r="G55" s="73"/>
    </row>
    <row r="56" spans="1:7" hidden="1" x14ac:dyDescent="0.25">
      <c r="A56" s="63"/>
      <c r="B56" s="63"/>
      <c r="C56" s="71"/>
      <c r="D56" s="82"/>
      <c r="G56" s="73"/>
    </row>
    <row r="57" spans="1:7" hidden="1" x14ac:dyDescent="0.25">
      <c r="A57" s="63"/>
      <c r="B57" s="63"/>
      <c r="C57" s="71"/>
      <c r="D57" s="82"/>
      <c r="G57" s="73"/>
    </row>
    <row r="58" spans="1:7" hidden="1" x14ac:dyDescent="0.25">
      <c r="A58" s="63"/>
      <c r="B58" s="63"/>
      <c r="C58" s="71"/>
      <c r="D58" s="82"/>
      <c r="G58" s="73"/>
    </row>
    <row r="59" spans="1:7" hidden="1" x14ac:dyDescent="0.25">
      <c r="A59" s="63"/>
      <c r="B59" s="63"/>
      <c r="C59" s="71"/>
      <c r="D59" s="82"/>
      <c r="G59" s="73"/>
    </row>
    <row r="60" spans="1:7" hidden="1" x14ac:dyDescent="0.25">
      <c r="A60" s="63"/>
      <c r="B60" s="63"/>
      <c r="C60" s="71"/>
      <c r="D60" s="82"/>
      <c r="G60" s="73"/>
    </row>
    <row r="61" spans="1:7" hidden="1" x14ac:dyDescent="0.25">
      <c r="A61" s="63"/>
      <c r="B61" s="63"/>
      <c r="C61" s="71"/>
      <c r="D61" s="82"/>
      <c r="G61" s="73"/>
    </row>
    <row r="62" spans="1:7" hidden="1" x14ac:dyDescent="0.25">
      <c r="A62" s="63"/>
      <c r="B62" s="63"/>
      <c r="C62" s="71"/>
      <c r="D62" s="82"/>
      <c r="G62" s="73"/>
    </row>
    <row r="63" spans="1:7" hidden="1" x14ac:dyDescent="0.25">
      <c r="A63" s="63"/>
      <c r="B63" s="63"/>
      <c r="C63" s="71"/>
      <c r="D63" s="82"/>
      <c r="G63" s="73"/>
    </row>
    <row r="64" spans="1:7" hidden="1" x14ac:dyDescent="0.25">
      <c r="A64" s="63"/>
      <c r="B64" s="63"/>
      <c r="C64" s="71"/>
      <c r="D64" s="82"/>
      <c r="G64" s="73"/>
    </row>
    <row r="65" spans="1:7" hidden="1" x14ac:dyDescent="0.25">
      <c r="A65" s="63"/>
      <c r="B65" s="63"/>
      <c r="C65" s="71"/>
      <c r="D65" s="82"/>
      <c r="G65" s="73"/>
    </row>
    <row r="66" spans="1:7" hidden="1" x14ac:dyDescent="0.25">
      <c r="A66" s="63"/>
      <c r="B66" s="63"/>
      <c r="C66" s="71"/>
      <c r="D66" s="82"/>
      <c r="G66" s="73"/>
    </row>
    <row r="67" spans="1:7" hidden="1" x14ac:dyDescent="0.25">
      <c r="A67" s="63"/>
      <c r="B67" s="63"/>
      <c r="C67" s="71"/>
      <c r="D67" s="82"/>
      <c r="G67" s="73"/>
    </row>
    <row r="68" spans="1:7" hidden="1" x14ac:dyDescent="0.25">
      <c r="A68" s="63"/>
      <c r="B68" s="63"/>
      <c r="C68" s="71"/>
      <c r="D68" s="82"/>
      <c r="G68" s="73"/>
    </row>
    <row r="69" spans="1:7" hidden="1" x14ac:dyDescent="0.25">
      <c r="A69" s="63"/>
      <c r="B69" s="63"/>
      <c r="C69" s="71"/>
      <c r="D69" s="82"/>
      <c r="G69" s="73"/>
    </row>
    <row r="70" spans="1:7" hidden="1" x14ac:dyDescent="0.25">
      <c r="A70" s="63"/>
      <c r="B70" s="63"/>
      <c r="C70" s="71"/>
      <c r="D70" s="82"/>
      <c r="G70" s="73"/>
    </row>
    <row r="71" spans="1:7" hidden="1" x14ac:dyDescent="0.25">
      <c r="A71" s="63"/>
      <c r="B71" s="63"/>
      <c r="C71" s="71"/>
      <c r="D71" s="82"/>
      <c r="G71" s="73"/>
    </row>
    <row r="72" spans="1:7" hidden="1" x14ac:dyDescent="0.25">
      <c r="A72" s="63"/>
      <c r="B72" s="63"/>
      <c r="C72" s="71"/>
      <c r="D72" s="82"/>
      <c r="G72" s="73"/>
    </row>
    <row r="73" spans="1:7" hidden="1" x14ac:dyDescent="0.25">
      <c r="A73" s="63"/>
      <c r="B73" s="63"/>
      <c r="C73" s="71"/>
      <c r="D73" s="82"/>
      <c r="G73" s="73"/>
    </row>
    <row r="74" spans="1:7" hidden="1" x14ac:dyDescent="0.25">
      <c r="A74" s="63"/>
      <c r="B74" s="63"/>
      <c r="C74" s="71"/>
      <c r="D74" s="82"/>
      <c r="G74" s="73"/>
    </row>
    <row r="75" spans="1:7" hidden="1" x14ac:dyDescent="0.25">
      <c r="A75" s="63"/>
      <c r="B75" s="63"/>
      <c r="C75" s="71"/>
      <c r="D75" s="82"/>
      <c r="G75" s="73"/>
    </row>
    <row r="76" spans="1:7" hidden="1" x14ac:dyDescent="0.25">
      <c r="A76" s="63"/>
      <c r="B76" s="63"/>
      <c r="C76" s="71"/>
      <c r="D76" s="82"/>
      <c r="G76" s="73"/>
    </row>
    <row r="77" spans="1:7" hidden="1" x14ac:dyDescent="0.25">
      <c r="A77" s="63"/>
      <c r="B77" s="63"/>
      <c r="C77" s="71"/>
      <c r="D77" s="82"/>
      <c r="G77" s="73"/>
    </row>
    <row r="78" spans="1:7" hidden="1" x14ac:dyDescent="0.25">
      <c r="A78" s="63"/>
      <c r="B78" s="63"/>
      <c r="C78" s="71"/>
      <c r="D78" s="82"/>
      <c r="G78" s="73"/>
    </row>
    <row r="79" spans="1:7" hidden="1" x14ac:dyDescent="0.25">
      <c r="A79" s="63"/>
      <c r="B79" s="63"/>
      <c r="C79" s="71"/>
      <c r="D79" s="82"/>
      <c r="G79" s="73"/>
    </row>
    <row r="80" spans="1:7" hidden="1" x14ac:dyDescent="0.25">
      <c r="A80" s="63"/>
      <c r="B80" s="63"/>
      <c r="C80" s="71"/>
      <c r="D80" s="82"/>
      <c r="G80" s="73"/>
    </row>
    <row r="81" spans="1:7" hidden="1" x14ac:dyDescent="0.25">
      <c r="A81" s="63"/>
      <c r="B81" s="63"/>
      <c r="C81" s="71"/>
      <c r="D81" s="82"/>
      <c r="G81" s="73"/>
    </row>
    <row r="82" spans="1:7" hidden="1" x14ac:dyDescent="0.25">
      <c r="A82" s="63"/>
      <c r="B82" s="63"/>
      <c r="C82" s="71"/>
      <c r="D82" s="82"/>
      <c r="G82" s="73"/>
    </row>
    <row r="83" spans="1:7" hidden="1" x14ac:dyDescent="0.25">
      <c r="A83" s="63"/>
      <c r="B83" s="63"/>
      <c r="C83" s="71"/>
      <c r="D83" s="82"/>
      <c r="G83" s="73"/>
    </row>
    <row r="84" spans="1:7" hidden="1" x14ac:dyDescent="0.25">
      <c r="A84" s="63"/>
      <c r="B84" s="63"/>
      <c r="C84" s="71"/>
      <c r="D84" s="82"/>
      <c r="G84" s="73"/>
    </row>
    <row r="85" spans="1:7" hidden="1" x14ac:dyDescent="0.25">
      <c r="A85" s="63"/>
      <c r="B85" s="63"/>
      <c r="C85" s="71"/>
      <c r="D85" s="82"/>
      <c r="G85" s="73"/>
    </row>
    <row r="86" spans="1:7" hidden="1" x14ac:dyDescent="0.25">
      <c r="A86" s="63"/>
      <c r="B86" s="63"/>
      <c r="C86" s="71"/>
      <c r="D86" s="82"/>
      <c r="G86" s="73"/>
    </row>
    <row r="87" spans="1:7" hidden="1" x14ac:dyDescent="0.25">
      <c r="A87" s="63"/>
      <c r="B87" s="63"/>
      <c r="C87" s="71"/>
      <c r="D87" s="82"/>
      <c r="G87" s="73"/>
    </row>
    <row r="88" spans="1:7" hidden="1" x14ac:dyDescent="0.25">
      <c r="A88" s="63"/>
      <c r="B88" s="63"/>
      <c r="C88" s="71"/>
      <c r="D88" s="82"/>
      <c r="G88" s="73"/>
    </row>
    <row r="89" spans="1:7" hidden="1" x14ac:dyDescent="0.25">
      <c r="A89" s="63"/>
      <c r="B89" s="63"/>
      <c r="C89" s="71"/>
      <c r="D89" s="82"/>
      <c r="G89" s="73"/>
    </row>
    <row r="90" spans="1:7" hidden="1" x14ac:dyDescent="0.25">
      <c r="A90" s="63"/>
      <c r="B90" s="63"/>
      <c r="C90" s="71"/>
      <c r="D90" s="82"/>
      <c r="G90" s="73"/>
    </row>
    <row r="91" spans="1:7" hidden="1" x14ac:dyDescent="0.25">
      <c r="A91" s="63"/>
      <c r="B91" s="63"/>
      <c r="C91" s="71"/>
      <c r="D91" s="82"/>
      <c r="G91" s="73"/>
    </row>
    <row r="92" spans="1:7" hidden="1" x14ac:dyDescent="0.25">
      <c r="A92" s="63"/>
      <c r="B92" s="63"/>
      <c r="C92" s="71"/>
      <c r="D92" s="82"/>
      <c r="G92" s="73"/>
    </row>
    <row r="93" spans="1:7" hidden="1" x14ac:dyDescent="0.25">
      <c r="A93" s="63"/>
      <c r="B93" s="63"/>
      <c r="C93" s="71"/>
      <c r="D93" s="82"/>
      <c r="G93" s="73"/>
    </row>
    <row r="94" spans="1:7" hidden="1" x14ac:dyDescent="0.25">
      <c r="A94" s="63"/>
      <c r="B94" s="63"/>
      <c r="C94" s="71"/>
      <c r="D94" s="82"/>
      <c r="G94" s="73"/>
    </row>
    <row r="95" spans="1:7" hidden="1" x14ac:dyDescent="0.25">
      <c r="A95" s="63"/>
      <c r="B95" s="63"/>
      <c r="C95" s="71"/>
      <c r="D95" s="82"/>
      <c r="G95" s="73"/>
    </row>
    <row r="96" spans="1:7" hidden="1" x14ac:dyDescent="0.25">
      <c r="A96" s="63"/>
      <c r="B96" s="63"/>
      <c r="C96" s="71"/>
      <c r="D96" s="82"/>
      <c r="G96" s="73"/>
    </row>
    <row r="97" spans="1:7" hidden="1" x14ac:dyDescent="0.25">
      <c r="A97" s="63"/>
      <c r="B97" s="63"/>
      <c r="C97" s="71"/>
      <c r="D97" s="82"/>
      <c r="G97" s="73"/>
    </row>
    <row r="98" spans="1:7" hidden="1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>
    <filterColumn colId="1">
      <filters>
        <filter val="SERVICO TURNKEY PROJETO - CROQUI"/>
        <filter val="SERVICO TURNKEY TRANSPORTE - QUILOMETRAGEM EXTRA PROJETO/MONTAGEM"/>
      </filters>
    </filterColumn>
  </autoFilter>
  <conditionalFormatting sqref="A9">
    <cfRule type="duplicateValues" dxfId="2" priority="2"/>
  </conditionalFormatting>
  <conditionalFormatting sqref="A51:A215">
    <cfRule type="duplicateValues" dxfId="1" priority="44"/>
  </conditionalFormatting>
  <conditionalFormatting sqref="A216:A275 A2:A8 A10:A50">
    <cfRule type="duplicateValues" dxfId="0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cp:lastPrinted>2024-04-20T13:07:07Z</cp:lastPrinted>
  <dcterms:created xsi:type="dcterms:W3CDTF">2017-10-04T16:28:53Z</dcterms:created>
  <dcterms:modified xsi:type="dcterms:W3CDTF">2024-08-16T19:25:16Z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