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jetos\Desktop\Francisco\ATHIVA (ARQUIVOS FILIPE)\HIDRANTE ADDERI\"/>
    </mc:Choice>
  </mc:AlternateContent>
  <xr:revisionPtr revIDLastSave="0" documentId="13_ncr:1_{4B8868D3-D7C4-4411-A09F-8081B3E53F1F}" xr6:coauthVersionLast="47" xr6:coauthVersionMax="47" xr10:uidLastSave="{00000000-0000-0000-0000-000000000000}"/>
  <bookViews>
    <workbookView xWindow="-120" yWindow="-120" windowWidth="29040" windowHeight="15840" tabRatio="943" activeTab="2" xr2:uid="{F1F98C5B-3246-466A-870B-D3D1DAE6B69B}"/>
  </bookViews>
  <sheets>
    <sheet name="PROPOSTA" sheetId="31" r:id="rId1"/>
    <sheet name="REDE HIDRANTE" sheetId="25" r:id="rId2"/>
    <sheet name="Planilha1" sheetId="32" r:id="rId3"/>
    <sheet name="SINALIZAÇÃO" sheetId="26" r:id="rId4"/>
    <sheet name="ALARME" sheetId="27" r:id="rId5"/>
    <sheet name="ILUMINAÇÃO" sheetId="28" r:id="rId6"/>
    <sheet name="EXTINTOR" sheetId="29" r:id="rId7"/>
    <sheet name="MATERIAL DE CONSUMO" sheetId="30" r:id="rId8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7" i="25" l="1"/>
  <c r="K158" i="25"/>
  <c r="J8" i="26" l="1"/>
  <c r="J7" i="26"/>
  <c r="C16" i="31"/>
  <c r="J12" i="30" l="1"/>
  <c r="J11" i="30"/>
  <c r="J10" i="30"/>
  <c r="J9" i="30"/>
  <c r="J8" i="30"/>
  <c r="J7" i="30"/>
  <c r="J6" i="30"/>
  <c r="J5" i="30"/>
  <c r="J4" i="30"/>
  <c r="J13" i="30" l="1"/>
  <c r="C14" i="31" s="1"/>
  <c r="J14" i="29"/>
  <c r="J13" i="29"/>
  <c r="J12" i="29"/>
  <c r="J11" i="29"/>
  <c r="J10" i="29"/>
  <c r="J9" i="29"/>
  <c r="J8" i="29"/>
  <c r="J7" i="29"/>
  <c r="J6" i="29"/>
  <c r="J5" i="29"/>
  <c r="J4" i="29"/>
  <c r="J15" i="29" l="1"/>
  <c r="C12" i="31" s="1"/>
  <c r="J6" i="28"/>
  <c r="J7" i="28"/>
  <c r="J5" i="28"/>
  <c r="J4" i="28"/>
  <c r="J8" i="28" l="1"/>
  <c r="J17" i="27"/>
  <c r="J16" i="27"/>
  <c r="J15" i="27"/>
  <c r="J14" i="27"/>
  <c r="J13" i="27"/>
  <c r="J12" i="27"/>
  <c r="J11" i="27"/>
  <c r="J10" i="27"/>
  <c r="J9" i="27"/>
  <c r="J8" i="27"/>
  <c r="J7" i="27"/>
  <c r="J6" i="27"/>
  <c r="J5" i="27"/>
  <c r="J4" i="27"/>
  <c r="J14" i="26"/>
  <c r="C11" i="31" s="1"/>
  <c r="C18" i="31" s="1"/>
  <c r="J13" i="26"/>
  <c r="J12" i="26"/>
  <c r="J11" i="26"/>
  <c r="J10" i="26"/>
  <c r="J9" i="26"/>
  <c r="J6" i="26"/>
  <c r="J5" i="26"/>
  <c r="J4" i="26"/>
  <c r="K188" i="25"/>
  <c r="K187" i="25"/>
  <c r="K186" i="25"/>
  <c r="K185" i="25"/>
  <c r="K193" i="25"/>
  <c r="I182" i="25"/>
  <c r="K182" i="25" s="1"/>
  <c r="J18" i="27" l="1"/>
  <c r="C15" i="31" s="1"/>
  <c r="K190" i="25"/>
  <c r="K191" i="25"/>
  <c r="K192" i="25"/>
  <c r="I176" i="25"/>
  <c r="K176" i="25" s="1"/>
  <c r="I175" i="25"/>
  <c r="K175" i="25" s="1"/>
  <c r="I174" i="25"/>
  <c r="K174" i="25" s="1"/>
  <c r="I173" i="25"/>
  <c r="K173" i="25" s="1"/>
  <c r="I171" i="25"/>
  <c r="K171" i="25" s="1"/>
  <c r="I169" i="25"/>
  <c r="K169" i="25" s="1"/>
  <c r="K172" i="25" l="1"/>
  <c r="K170" i="25"/>
  <c r="I124" i="25"/>
  <c r="I123" i="25"/>
  <c r="I122" i="25"/>
  <c r="I121" i="25"/>
  <c r="I120" i="25"/>
  <c r="I119" i="25"/>
  <c r="I118" i="25"/>
  <c r="I117" i="25"/>
  <c r="I116" i="25"/>
  <c r="I115" i="25"/>
  <c r="I114" i="25"/>
  <c r="I113" i="25"/>
  <c r="I112" i="25"/>
  <c r="I111" i="25"/>
  <c r="I110" i="25"/>
  <c r="I109" i="25"/>
  <c r="I108" i="25"/>
  <c r="I106" i="25"/>
  <c r="K106" i="25" s="1"/>
  <c r="I125" i="25"/>
  <c r="K125" i="25" s="1"/>
  <c r="I107" i="25"/>
  <c r="K107" i="25" s="1"/>
  <c r="I105" i="25"/>
  <c r="K105" i="25" s="1"/>
  <c r="I104" i="25"/>
  <c r="K104" i="25" s="1"/>
  <c r="I103" i="25"/>
  <c r="K103" i="25" s="1"/>
  <c r="I102" i="25"/>
  <c r="K102" i="25" s="1"/>
  <c r="I101" i="25"/>
  <c r="K101" i="25" s="1"/>
  <c r="I100" i="25"/>
  <c r="K100" i="25" s="1"/>
  <c r="I99" i="25"/>
  <c r="I98" i="25"/>
  <c r="K98" i="25" s="1"/>
  <c r="I97" i="25"/>
  <c r="K97" i="25" s="1"/>
  <c r="K96" i="25"/>
  <c r="I95" i="25"/>
  <c r="K95" i="25" s="1"/>
  <c r="I94" i="25"/>
  <c r="K94" i="25" s="1"/>
  <c r="I93" i="25"/>
  <c r="K93" i="25" s="1"/>
  <c r="I92" i="25"/>
  <c r="K92" i="25" s="1"/>
  <c r="I91" i="25"/>
  <c r="K91" i="25" s="1"/>
  <c r="I86" i="25"/>
  <c r="K86" i="25" s="1"/>
  <c r="I85" i="25"/>
  <c r="K85" i="25" s="1"/>
  <c r="I84" i="25"/>
  <c r="K84" i="25" s="1"/>
  <c r="I83" i="25"/>
  <c r="K83" i="25" s="1"/>
  <c r="I82" i="25"/>
  <c r="K82" i="25" s="1"/>
  <c r="I81" i="25"/>
  <c r="K81" i="25" s="1"/>
  <c r="I80" i="25"/>
  <c r="K80" i="25" s="1"/>
  <c r="I79" i="25"/>
  <c r="K79" i="25" s="1"/>
  <c r="I78" i="25"/>
  <c r="K78" i="25" s="1"/>
  <c r="I77" i="25"/>
  <c r="K77" i="25" s="1"/>
  <c r="I76" i="25"/>
  <c r="K76" i="25" s="1"/>
  <c r="I75" i="25"/>
  <c r="K75" i="25" s="1"/>
  <c r="I74" i="25"/>
  <c r="K74" i="25" s="1"/>
  <c r="I73" i="25"/>
  <c r="K73" i="25" s="1"/>
  <c r="I72" i="25"/>
  <c r="K72" i="25" s="1"/>
  <c r="I71" i="25"/>
  <c r="K71" i="25" s="1"/>
  <c r="I70" i="25"/>
  <c r="K70" i="25" s="1"/>
  <c r="I69" i="25"/>
  <c r="K69" i="25" s="1"/>
  <c r="I68" i="25"/>
  <c r="K68" i="25" s="1"/>
  <c r="I67" i="25"/>
  <c r="K67" i="25" s="1"/>
  <c r="I62" i="25"/>
  <c r="K62" i="25" s="1"/>
  <c r="I61" i="25"/>
  <c r="K61" i="25" s="1"/>
  <c r="I60" i="25"/>
  <c r="K60" i="25" s="1"/>
  <c r="I59" i="25"/>
  <c r="K59" i="25" s="1"/>
  <c r="I58" i="25"/>
  <c r="K58" i="25" s="1"/>
  <c r="I57" i="25"/>
  <c r="K57" i="25" s="1"/>
  <c r="I56" i="25"/>
  <c r="K56" i="25" s="1"/>
  <c r="I55" i="25"/>
  <c r="K55" i="25" s="1"/>
  <c r="I54" i="25"/>
  <c r="K54" i="25" s="1"/>
  <c r="I53" i="25"/>
  <c r="K53" i="25" s="1"/>
  <c r="I52" i="25"/>
  <c r="K52" i="25" s="1"/>
  <c r="I51" i="25"/>
  <c r="K51" i="25" s="1"/>
  <c r="I50" i="25"/>
  <c r="K50" i="25" s="1"/>
  <c r="I49" i="25"/>
  <c r="K49" i="25" s="1"/>
  <c r="I48" i="25"/>
  <c r="K48" i="25" s="1"/>
  <c r="I47" i="25"/>
  <c r="K47" i="25" s="1"/>
  <c r="I46" i="25"/>
  <c r="K46" i="25" s="1"/>
  <c r="I45" i="25"/>
  <c r="K45" i="25" s="1"/>
  <c r="I44" i="25"/>
  <c r="K44" i="25" s="1"/>
  <c r="I43" i="25"/>
  <c r="K43" i="25" s="1"/>
  <c r="I42" i="25"/>
  <c r="K42" i="25" s="1"/>
  <c r="I41" i="25"/>
  <c r="K41" i="25" s="1"/>
  <c r="I40" i="25"/>
  <c r="K40" i="25" s="1"/>
  <c r="I39" i="25"/>
  <c r="K39" i="25" s="1"/>
  <c r="I38" i="25"/>
  <c r="K38" i="25" s="1"/>
  <c r="I37" i="25"/>
  <c r="K37" i="25" s="1"/>
  <c r="I36" i="25"/>
  <c r="K36" i="25" s="1"/>
  <c r="I30" i="25"/>
  <c r="K177" i="25" l="1"/>
  <c r="K123" i="25"/>
  <c r="K110" i="25"/>
  <c r="K114" i="25"/>
  <c r="K118" i="25"/>
  <c r="K122" i="25"/>
  <c r="K99" i="25"/>
  <c r="K120" i="25"/>
  <c r="K109" i="25"/>
  <c r="K111" i="25"/>
  <c r="K113" i="25"/>
  <c r="K115" i="25"/>
  <c r="K117" i="25"/>
  <c r="K119" i="25"/>
  <c r="K121" i="25"/>
  <c r="K124" i="25"/>
  <c r="K108" i="25"/>
  <c r="K112" i="25"/>
  <c r="K116" i="25"/>
  <c r="K87" i="25"/>
  <c r="K63" i="25"/>
  <c r="K126" i="25" l="1"/>
  <c r="K30" i="25"/>
  <c r="I31" i="25"/>
  <c r="K31" i="25" s="1"/>
  <c r="I29" i="25"/>
  <c r="K29" i="25" s="1"/>
  <c r="I28" i="25"/>
  <c r="K28" i="25" s="1"/>
  <c r="I27" i="25"/>
  <c r="K27" i="25" s="1"/>
  <c r="I26" i="25"/>
  <c r="K26" i="25" s="1"/>
  <c r="I25" i="25"/>
  <c r="K25" i="25" s="1"/>
  <c r="I24" i="25"/>
  <c r="K24" i="25" s="1"/>
  <c r="I23" i="25"/>
  <c r="K23" i="25" s="1"/>
  <c r="I22" i="25"/>
  <c r="K22" i="25" s="1"/>
  <c r="I21" i="25"/>
  <c r="K21" i="25" s="1"/>
  <c r="I20" i="25"/>
  <c r="K20" i="25" s="1"/>
  <c r="I19" i="25"/>
  <c r="K19" i="25" s="1"/>
  <c r="I18" i="25"/>
  <c r="K18" i="25" s="1"/>
  <c r="I17" i="25"/>
  <c r="K17" i="25" s="1"/>
  <c r="I16" i="25"/>
  <c r="K16" i="25" s="1"/>
  <c r="I15" i="25"/>
  <c r="K15" i="25" s="1"/>
  <c r="I14" i="25"/>
  <c r="K14" i="25" s="1"/>
  <c r="I13" i="25"/>
  <c r="K13" i="25" s="1"/>
  <c r="I12" i="25"/>
  <c r="K12" i="25" s="1"/>
  <c r="I11" i="25"/>
  <c r="K11" i="25" s="1"/>
  <c r="I10" i="25"/>
  <c r="K10" i="25" s="1"/>
  <c r="I9" i="25"/>
  <c r="K9" i="25" s="1"/>
  <c r="I8" i="25"/>
  <c r="K8" i="25" s="1"/>
  <c r="I7" i="25"/>
  <c r="K7" i="25" s="1"/>
  <c r="I6" i="25"/>
  <c r="K6" i="25" s="1"/>
  <c r="I5" i="25"/>
  <c r="K5" i="25" s="1"/>
  <c r="I4" i="25"/>
  <c r="K4" i="25" s="1"/>
  <c r="K32" i="25" l="1"/>
  <c r="K189" i="25" l="1"/>
  <c r="I183" i="25"/>
  <c r="K181" i="25"/>
  <c r="I164" i="25"/>
  <c r="K164" i="25" s="1"/>
  <c r="I163" i="25"/>
  <c r="K163" i="25" s="1"/>
  <c r="I162" i="25"/>
  <c r="K162" i="25" s="1"/>
  <c r="I161" i="25"/>
  <c r="K161" i="25" s="1"/>
  <c r="I160" i="25"/>
  <c r="K160" i="25" s="1"/>
  <c r="I159" i="25"/>
  <c r="K159" i="25" s="1"/>
  <c r="I156" i="25"/>
  <c r="K156" i="25" s="1"/>
  <c r="I155" i="25"/>
  <c r="K155" i="25" s="1"/>
  <c r="I154" i="25"/>
  <c r="K154" i="25" s="1"/>
  <c r="I153" i="25"/>
  <c r="K153" i="25" s="1"/>
  <c r="I152" i="25"/>
  <c r="K152" i="25" s="1"/>
  <c r="I151" i="25"/>
  <c r="K151" i="25" s="1"/>
  <c r="I150" i="25"/>
  <c r="K150" i="25" s="1"/>
  <c r="I149" i="25"/>
  <c r="K149" i="25" s="1"/>
  <c r="I148" i="25"/>
  <c r="K148" i="25" s="1"/>
  <c r="I147" i="25"/>
  <c r="K147" i="25" s="1"/>
  <c r="I146" i="25"/>
  <c r="K146" i="25" s="1"/>
  <c r="I145" i="25"/>
  <c r="K145" i="25" s="1"/>
  <c r="I144" i="25"/>
  <c r="K144" i="25" s="1"/>
  <c r="I143" i="25"/>
  <c r="K143" i="25" s="1"/>
  <c r="I142" i="25"/>
  <c r="K142" i="25" s="1"/>
  <c r="I141" i="25"/>
  <c r="K141" i="25" s="1"/>
  <c r="I140" i="25"/>
  <c r="K140" i="25" s="1"/>
  <c r="I139" i="25"/>
  <c r="K139" i="25" s="1"/>
  <c r="I138" i="25"/>
  <c r="K138" i="25" s="1"/>
  <c r="I137" i="25"/>
  <c r="K137" i="25" s="1"/>
  <c r="I136" i="25"/>
  <c r="K136" i="25" s="1"/>
  <c r="I135" i="25"/>
  <c r="K135" i="25" s="1"/>
  <c r="I134" i="25"/>
  <c r="K134" i="25" s="1"/>
  <c r="I133" i="25"/>
  <c r="K133" i="25" s="1"/>
  <c r="I132" i="25"/>
  <c r="K132" i="25" s="1"/>
  <c r="I131" i="25"/>
  <c r="K131" i="25" s="1"/>
  <c r="I130" i="25"/>
  <c r="K130" i="25" s="1"/>
  <c r="I184" i="25" l="1"/>
  <c r="K184" i="25" s="1"/>
  <c r="K183" i="25"/>
  <c r="K165" i="25"/>
  <c r="C13" i="31" s="1"/>
  <c r="K194" i="25" l="1"/>
  <c r="C10" i="31" l="1"/>
  <c r="C17" i="31" s="1"/>
</calcChain>
</file>

<file path=xl/sharedStrings.xml><?xml version="1.0" encoding="utf-8"?>
<sst xmlns="http://schemas.openxmlformats.org/spreadsheetml/2006/main" count="389" uniqueCount="171">
  <si>
    <t xml:space="preserve">CAIXA METALICA P/ HIDRANTE 90X60X30cm SOBREPOR </t>
  </si>
  <si>
    <t>REGISTRO ANGULAR GLOBO 2.1/2''</t>
  </si>
  <si>
    <t>ADAPTADOR STORZ 2.1/2'' X 1.1/2"</t>
  </si>
  <si>
    <t>ESGUICHO REGULAVEL 1.1/2" ALUMINIO</t>
  </si>
  <si>
    <t>QUANTIDADE POR CAIXA</t>
  </si>
  <si>
    <t>QUANTIDADE TOTAL</t>
  </si>
  <si>
    <t>DESCRIÇÃO</t>
  </si>
  <si>
    <t>HIDRANTE DUPLO</t>
  </si>
  <si>
    <t>QUANTIDADE DE ABRIGOS</t>
  </si>
  <si>
    <t>CHAVE STORZ ALUMINIO</t>
  </si>
  <si>
    <t>HIDRANTE SIMPLES</t>
  </si>
  <si>
    <t>MANGOTINHO 1" 30 METROS</t>
  </si>
  <si>
    <t>VALVULA ESFERA MONOBLOCO Ø1"</t>
  </si>
  <si>
    <t>BUCHA C/ PARAFUSO Ø10mm</t>
  </si>
  <si>
    <t>CONJUNTO 2 BOMBAS + 1 JOCKEY</t>
  </si>
  <si>
    <t>CONEXÃO ROSCA MACHO x RANHURADO Ø2.1/2"</t>
  </si>
  <si>
    <t>TEE MECANICO ROSCADO Ø2.1/2" x 1"</t>
  </si>
  <si>
    <t>ACOPLAMENTO FLEXIVEL Ø2.1/2"</t>
  </si>
  <si>
    <t xml:space="preserve">CAIXA METALICA P/ HIDRANTE 75X45X17cm SOBREPOR </t>
  </si>
  <si>
    <t xml:space="preserve">CAIXA METALICA P/ HIDRANTE 90X60X17cm SOBREPOR </t>
  </si>
  <si>
    <t>TEE RANHURADO  21/2</t>
  </si>
  <si>
    <t>TUBO RANHURADO 1 " (metro)</t>
  </si>
  <si>
    <t>COTOVELO RANHURADO  1</t>
  </si>
  <si>
    <t>TEE MECANICO RANHURADO Ø2.1/2" x 1"</t>
  </si>
  <si>
    <t>ESGUICHO REGULAVEL Ø1" x 1/2" ALUMINIO</t>
  </si>
  <si>
    <t>NIPLE AÇO GALVANIZADO Ø1" BSP</t>
  </si>
  <si>
    <t>UNIÃO AÇO GALVANIZADO Ø1" BSP</t>
  </si>
  <si>
    <t>VÁLVULA DE RET 2.1/2'' VERTICAL</t>
  </si>
  <si>
    <t>NIPLE AÇO GALVANIZADO Ø2.1/2" BSP</t>
  </si>
  <si>
    <t>VALVULA GAVETA Ø2.1/2"</t>
  </si>
  <si>
    <t>VÁLVULA DE RET 2.1/2'' HORIZONTAL</t>
  </si>
  <si>
    <t>TEE RANHURADO  Ø1"</t>
  </si>
  <si>
    <t>COTOVELO RANHURADO  Ø1"</t>
  </si>
  <si>
    <t>TEE RANHURADO  Ø2.1/2"</t>
  </si>
  <si>
    <t>COTOVELO RANHURADO  Ø2.1/2"</t>
  </si>
  <si>
    <t>CONEXÃO ACOPLAMENTO FLEXIVEL RANHURADO  Ø2.1/2"</t>
  </si>
  <si>
    <t>CONEXÃO ACOPLAMENTO FLEXIVEL RANHURADO  Ø1"</t>
  </si>
  <si>
    <t>CONEXÃO ROSCA MACHO x RANHURADO Ø1"</t>
  </si>
  <si>
    <t>TEE MECANICO ROSCADO Ø1" x 3/4"</t>
  </si>
  <si>
    <t>BUCHA DE REDUÇÃO AÇO GALV. Ø3/4" x 1/4"</t>
  </si>
  <si>
    <t>VALVULA ESFERA MONOBLOCO Ø1/4"</t>
  </si>
  <si>
    <t>MANOMETRO GLICERINA CORPO Ø2" CONEXÃO 1/4 - 0-10Kg/fcm²</t>
  </si>
  <si>
    <t>PRESSOSTATO LF55 0-14bar</t>
  </si>
  <si>
    <t>TANQUE DE PRESSÃO CLAW 24 LITROS - ROSCA FEMEA Ø1"</t>
  </si>
  <si>
    <t>VALVULA GAVETA Ø1"</t>
  </si>
  <si>
    <t>TEE MECANICO ROSCADO Ø2.1/2" x 2.1/2"</t>
  </si>
  <si>
    <t>TEE MECANICO ROSCADO Ø2.1/2" x 3/4"</t>
  </si>
  <si>
    <t>CHAVE DE FLUXO ALL MEX Ø2" a 4"</t>
  </si>
  <si>
    <t>CANTONEIRA 1" x 1/2 (metro)</t>
  </si>
  <si>
    <t>BARRA ROSCADA 1/4"</t>
  </si>
  <si>
    <t>PORCA SEXTAVADA 1/4"</t>
  </si>
  <si>
    <t>PARABOLT CONE x JAQUETA 3/8"</t>
  </si>
  <si>
    <t>QUANTIDADE DE CONJUNTO</t>
  </si>
  <si>
    <t>QUANTIDADE POR CONJUNTO</t>
  </si>
  <si>
    <t>TEE RANHURADO Ø2.1/2"</t>
  </si>
  <si>
    <t>TUBO RANHURADO Ø2.1/2 " (metro)</t>
  </si>
  <si>
    <t>COTOVELO RANHURADO Ø2.1/2"</t>
  </si>
  <si>
    <t>ABRAÇADEIRA TIPO GOTA Ø2.1/2"</t>
  </si>
  <si>
    <t>QUANTIDADE POR PAV.</t>
  </si>
  <si>
    <t>Nº PAVIMENTOS</t>
  </si>
  <si>
    <t>REDE INFRA VERTICAL</t>
  </si>
  <si>
    <t>METROS REDE</t>
  </si>
  <si>
    <t>TAMPA FERRO FUNDIDO 40x60 - INCENDIO (hidrante recalque)</t>
  </si>
  <si>
    <t>VALOR UNITARIO</t>
  </si>
  <si>
    <t>VALOR TOTAL</t>
  </si>
  <si>
    <t>TOTAL</t>
  </si>
  <si>
    <t>VALORES</t>
  </si>
  <si>
    <t>ACOPLAMENTO FLEXIVEL Ø1"</t>
  </si>
  <si>
    <t>CAIXA METALICA P/ HIDRANTE 75X45X17cm EMBUTIR</t>
  </si>
  <si>
    <t>CAIXA METALICA P/ HIDRANTE 90X60X17cm EMBUTIR</t>
  </si>
  <si>
    <t xml:space="preserve">CAIXA METALICA P/ HIDRANTE 90X60X30cm EMBUTIR </t>
  </si>
  <si>
    <t xml:space="preserve">CAIXA METALICA P/ HIDRANTE 120X90X17 CM SOBREPOR </t>
  </si>
  <si>
    <t xml:space="preserve">CAIXA METALICA P/ HIDRANTE 120X90X30 CM SOBREPOR </t>
  </si>
  <si>
    <t>CAIXA METALICA P/ HIDRANTE 120X90X17 CM EMBUTIR</t>
  </si>
  <si>
    <t>MANGUEIRA PREDIAL T1 1.1/2'' X 15m</t>
  </si>
  <si>
    <t>MANGUEIRA PREDIAL T1 1.1/2'' X 25m</t>
  </si>
  <si>
    <t>MANGUEIRA PREDIAL T1 1.1/2'' X 30m</t>
  </si>
  <si>
    <t>MANGUEIRA INDUSTRIAL T2 1.1/2'' X 15m</t>
  </si>
  <si>
    <t>MANGUEIRA INDUSTRIAL T2 1.1/2'' X 20m</t>
  </si>
  <si>
    <t>MANGUEIRA INDUSTRIAL T2 1.1/2'' X 25m</t>
  </si>
  <si>
    <t>MANGUEIRA INDUSTRIAL T2 1.1/2'' X 30m</t>
  </si>
  <si>
    <t>MANGUEIRA INDUSTRIAL T2 2.1/2'' X 15m</t>
  </si>
  <si>
    <t>MANGUEIRA INDUSTRIAL T2 2.1/2'' X 20m</t>
  </si>
  <si>
    <t>MANGUEIRA INDUSTRIAL T2 2.1/2'' X 25m</t>
  </si>
  <si>
    <t>MANGUEIRA INDUSTRIAL T2 2.1/2'' X 30m</t>
  </si>
  <si>
    <t>MANGOTINHO</t>
  </si>
  <si>
    <t>MANGOTINHO 1" 15 METROS</t>
  </si>
  <si>
    <t>MANGOTINHO 1" 20 METROS</t>
  </si>
  <si>
    <t xml:space="preserve">TUBO RANHURADO 1 " </t>
  </si>
  <si>
    <t>MANGOTINHO Ø1" CONJUGADO HIDRANTE Ø2.1/2"</t>
  </si>
  <si>
    <t>TUBO RANHURADO 2.1/2 "</t>
  </si>
  <si>
    <t>BUCHA REDUÇÃO AÇO GALVANIZADO Ø2.1/2" x 1"</t>
  </si>
  <si>
    <t>BOMBA MONOESTÁGIO 20 CV TRIFÁSICA SÉRIE C10R-12 - KING</t>
  </si>
  <si>
    <t>BOMBA SCHNEIDER BC-92S 1C 1,5CV TRIFASICA</t>
  </si>
  <si>
    <t>CANTONEIRA 1" x 1/2</t>
  </si>
  <si>
    <t>REGISTRO ANGULAR GLOBO 2.1/2'' - hidrante recalque</t>
  </si>
  <si>
    <t>ADAPTADOR STORZ 2.1/2'' X 1.1/2" - hidrante recalque</t>
  </si>
  <si>
    <t>CONEXÃO ROSCA MACHO x RANHURADO Ø2.1/2" - hidrante recalque</t>
  </si>
  <si>
    <t>SINALIZAÇÃO</t>
  </si>
  <si>
    <t xml:space="preserve">SINALIZ. DE EXTINTOR </t>
  </si>
  <si>
    <t xml:space="preserve">SINALIZ. DE HIDRANTE </t>
  </si>
  <si>
    <t xml:space="preserve">SINALIZ. DE SAÍDA </t>
  </si>
  <si>
    <t xml:space="preserve">SINALIZ. PARA PORTA CORTA FOGO </t>
  </si>
  <si>
    <t xml:space="preserve">SINALIZ. PROIBIDO FUMAR </t>
  </si>
  <si>
    <t>SINALIZ. CENTRAL GLP</t>
  </si>
  <si>
    <t>SINALIZ. NUMERO DE PAVIMENTO</t>
  </si>
  <si>
    <t>ALARME</t>
  </si>
  <si>
    <t>BATERIA 12 V</t>
  </si>
  <si>
    <t xml:space="preserve">DETECTOR DE FUMAÇA OPTICO ENDEREÇAVEL </t>
  </si>
  <si>
    <t xml:space="preserve">ACIONADOR MANUAL ENDEREÇAVEL </t>
  </si>
  <si>
    <t>ACIONADOR MANUAL ENDEREÇAVEL MOTO BOMBA LIGA E DESLIGA</t>
  </si>
  <si>
    <t>SIRENE AUDIOVISUAL ENDEREÇAVEL GIRE A CHAVE</t>
  </si>
  <si>
    <t xml:space="preserve">ACIONADOR MANUAL ENDEREÇAVEL COM SIRENE </t>
  </si>
  <si>
    <t xml:space="preserve">SINALIZADOR AUDIOVISUAL ENDEREÇAVEL </t>
  </si>
  <si>
    <t xml:space="preserve">QUADRO PROTETOR DE SURTO ENDEREÇAVEL - LINHA DE DISPOSITIVO </t>
  </si>
  <si>
    <t xml:space="preserve">DETECTOR DE FUMAÇA LINEAR ENDEREÇAVEL </t>
  </si>
  <si>
    <t>CABO BLINDADO ENDEREÇAVEL 2 VIAS 0,75</t>
  </si>
  <si>
    <t>CABO BLINDADO ENDEREÇAVEL 4 VIAS 1,50</t>
  </si>
  <si>
    <t>CABO BLINDADO ENDEREÇAVEL 4 VIAS 0,75</t>
  </si>
  <si>
    <t xml:space="preserve">CENTRAL DE ALARME INCENDIO ENDEREÇAVEL </t>
  </si>
  <si>
    <t>ILUMINAÇÃO DE EMERGENCIA (LED) 300 LUMIENS</t>
  </si>
  <si>
    <t>ILUMINAÇÃO DE EMERGÊNCIA (LED) 1200 LUMIENS</t>
  </si>
  <si>
    <t>ILUMINAÇÃO DE EMERGENCIA (LED) 3000 LUMIENS</t>
  </si>
  <si>
    <t>ILUMINAÇÃO DE EMERGENCIA 2 FAROLETES BLOCO AUTONOMO</t>
  </si>
  <si>
    <t>EXTINTORES</t>
  </si>
  <si>
    <t>ILUMINAÇÃO</t>
  </si>
  <si>
    <t>EXTINTOR AP 10L</t>
  </si>
  <si>
    <t>EXTINTOR PÓ QUIMICO BC 4KG</t>
  </si>
  <si>
    <t>EXTINTOR PÓ QUIMICO BC 6KG</t>
  </si>
  <si>
    <t>EXTINTOR PÓ QUIMICO BC 8KG</t>
  </si>
  <si>
    <t>EXTINTOR PÓ QUIMICO BC 12KG</t>
  </si>
  <si>
    <t>EXTINTOR PÓ QUIMICO ABC 4KG</t>
  </si>
  <si>
    <t>EXTINTOR PÓ QUIMICO ABC 6KG</t>
  </si>
  <si>
    <t>EXTINTOR PÓ QUIMICO ABC 8KG</t>
  </si>
  <si>
    <t>EXTINTOR PÓ QUIMICO ABC 12KG</t>
  </si>
  <si>
    <t>EXTINTOR CO2 4 KG</t>
  </si>
  <si>
    <t>EXTINTOR CO2 6 KG</t>
  </si>
  <si>
    <t>TINTA VERMELHA 3600ML</t>
  </si>
  <si>
    <t>TINTA ZARCAO 3,6 LT</t>
  </si>
  <si>
    <t>TUBO FITA SIMILAR - ROLO C/ 30 METROS</t>
  </si>
  <si>
    <t>TINTA PRETA 3600ML</t>
  </si>
  <si>
    <t>PINCEL 1"</t>
  </si>
  <si>
    <t>ROLO DE PINTURA 5cm</t>
  </si>
  <si>
    <t>AGUARRAS 900ML</t>
  </si>
  <si>
    <t>ELETRODO OK 48 2.5 MM</t>
  </si>
  <si>
    <t>THINER 900ML</t>
  </si>
  <si>
    <t>CONSTRUTORA</t>
  </si>
  <si>
    <t>NOME DA OBRA</t>
  </si>
  <si>
    <t>CIDADE</t>
  </si>
  <si>
    <t>QUANT. DE BLOCOS</t>
  </si>
  <si>
    <t>QUANT. DE PAVIMENTOS</t>
  </si>
  <si>
    <t>VALOR ABERTO - MATERIAIS</t>
  </si>
  <si>
    <t xml:space="preserve">Materiais Hidraulica </t>
  </si>
  <si>
    <t xml:space="preserve">Sinalização </t>
  </si>
  <si>
    <t xml:space="preserve">Extintores </t>
  </si>
  <si>
    <t>Arranjo bombas</t>
  </si>
  <si>
    <t>Materiais de Consumo PPCI</t>
  </si>
  <si>
    <t xml:space="preserve">Central de Alarme </t>
  </si>
  <si>
    <t>Iluminação</t>
  </si>
  <si>
    <t>QUANTIDADE  POR TRECHO</t>
  </si>
  <si>
    <t>SINALIZ. DE SAÍDA DUPLA FACE</t>
  </si>
  <si>
    <t>SINALIZ. DE SAÍDA LUMINOSA</t>
  </si>
  <si>
    <t>SINALIZ. SAIDA ESCADAS</t>
  </si>
  <si>
    <t>INFORMAÇÕES SOBRE A INSTALAÇÃO</t>
  </si>
  <si>
    <t>TOTAL HIDRANTES</t>
  </si>
  <si>
    <t>TOTAL PPCI</t>
  </si>
  <si>
    <t xml:space="preserve">REDE </t>
  </si>
  <si>
    <t>QTD</t>
  </si>
  <si>
    <t>OS</t>
  </si>
  <si>
    <t>CODIGO</t>
  </si>
  <si>
    <t>DESCRICAO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</si>
</sst>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0" fontId="4" fillId="0" borderId="0" applyFill="0" applyProtection="0"/>
    <xf numFmtId="44" fontId="6" fillId="0" borderId="0" applyFont="0" applyFill="0" applyBorder="0" applyAlignment="0" applyProtection="0"/>
  </cellStyleXfs>
  <cellXfs count="189">
    <xf numFmtId="0" fontId="0" fillId="0" borderId="0" xfId="0"/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1" fillId="0" borderId="5" xfId="0" applyFont="1" applyBorder="1"/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5" fillId="0" borderId="24" xfId="1" applyFont="1" applyFill="1" applyBorder="1" applyAlignment="1" applyProtection="1">
      <alignment horizontal="left"/>
    </xf>
    <xf numFmtId="0" fontId="2" fillId="2" borderId="27" xfId="0" applyFont="1" applyFill="1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44" fontId="0" fillId="0" borderId="0" xfId="2" applyFont="1" applyAlignment="1">
      <alignment horizontal="center"/>
    </xf>
    <xf numFmtId="44" fontId="1" fillId="0" borderId="34" xfId="2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9" xfId="0" applyBorder="1" applyAlignment="1">
      <alignment horizontal="center"/>
    </xf>
    <xf numFmtId="44" fontId="1" fillId="0" borderId="36" xfId="2" applyFont="1" applyBorder="1" applyAlignment="1">
      <alignment horizontal="center"/>
    </xf>
    <xf numFmtId="44" fontId="0" fillId="0" borderId="37" xfId="2" applyFont="1" applyBorder="1" applyAlignment="1">
      <alignment horizontal="center"/>
    </xf>
    <xf numFmtId="44" fontId="0" fillId="0" borderId="24" xfId="2" applyFont="1" applyBorder="1" applyAlignment="1">
      <alignment horizontal="center"/>
    </xf>
    <xf numFmtId="44" fontId="0" fillId="0" borderId="29" xfId="2" applyFont="1" applyBorder="1" applyAlignment="1">
      <alignment horizontal="center"/>
    </xf>
    <xf numFmtId="44" fontId="1" fillId="0" borderId="38" xfId="2" applyFont="1" applyBorder="1" applyAlignment="1">
      <alignment horizontal="center"/>
    </xf>
    <xf numFmtId="44" fontId="0" fillId="0" borderId="28" xfId="2" applyFont="1" applyBorder="1" applyAlignment="1">
      <alignment horizontal="center"/>
    </xf>
    <xf numFmtId="44" fontId="0" fillId="0" borderId="1" xfId="2" applyFont="1" applyBorder="1" applyAlignment="1">
      <alignment horizontal="center"/>
    </xf>
    <xf numFmtId="44" fontId="0" fillId="0" borderId="22" xfId="2" applyFont="1" applyBorder="1" applyAlignment="1">
      <alignment horizontal="center"/>
    </xf>
    <xf numFmtId="44" fontId="0" fillId="0" borderId="5" xfId="2" applyFont="1" applyBorder="1" applyAlignment="1">
      <alignment horizontal="center"/>
    </xf>
    <xf numFmtId="44" fontId="1" fillId="0" borderId="5" xfId="2" applyFont="1" applyBorder="1" applyAlignment="1">
      <alignment horizontal="center"/>
    </xf>
    <xf numFmtId="0" fontId="2" fillId="2" borderId="0" xfId="0" quotePrefix="1" applyFont="1" applyFill="1" applyAlignment="1">
      <alignment horizontal="left"/>
    </xf>
    <xf numFmtId="44" fontId="0" fillId="0" borderId="34" xfId="2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44" fontId="0" fillId="0" borderId="21" xfId="2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2" fillId="2" borderId="9" xfId="0" applyFont="1" applyFill="1" applyBorder="1"/>
    <xf numFmtId="0" fontId="0" fillId="3" borderId="35" xfId="0" applyFill="1" applyBorder="1" applyAlignment="1">
      <alignment horizontal="center"/>
    </xf>
    <xf numFmtId="44" fontId="0" fillId="0" borderId="42" xfId="2" applyFont="1" applyBorder="1" applyAlignment="1">
      <alignment horizontal="center"/>
    </xf>
    <xf numFmtId="44" fontId="0" fillId="0" borderId="25" xfId="2" applyFont="1" applyBorder="1" applyAlignment="1">
      <alignment horizontal="center"/>
    </xf>
    <xf numFmtId="44" fontId="0" fillId="0" borderId="30" xfId="2" applyFont="1" applyBorder="1" applyAlignment="1">
      <alignment horizontal="center"/>
    </xf>
    <xf numFmtId="0" fontId="1" fillId="0" borderId="38" xfId="0" applyFont="1" applyBorder="1"/>
    <xf numFmtId="44" fontId="0" fillId="0" borderId="2" xfId="2" applyFont="1" applyBorder="1"/>
    <xf numFmtId="44" fontId="0" fillId="0" borderId="28" xfId="2" applyFont="1" applyBorder="1"/>
    <xf numFmtId="44" fontId="0" fillId="0" borderId="1" xfId="2" applyFont="1" applyBorder="1"/>
    <xf numFmtId="44" fontId="1" fillId="0" borderId="0" xfId="2" applyFont="1" applyBorder="1" applyAlignment="1">
      <alignment horizontal="center"/>
    </xf>
    <xf numFmtId="44" fontId="0" fillId="0" borderId="0" xfId="2" applyFont="1" applyBorder="1" applyAlignment="1">
      <alignment horizontal="center"/>
    </xf>
    <xf numFmtId="44" fontId="0" fillId="0" borderId="14" xfId="2" applyFont="1" applyBorder="1"/>
    <xf numFmtId="44" fontId="0" fillId="0" borderId="40" xfId="2" applyFont="1" applyBorder="1"/>
    <xf numFmtId="44" fontId="0" fillId="0" borderId="28" xfId="2" applyFont="1" applyFill="1" applyBorder="1"/>
    <xf numFmtId="44" fontId="0" fillId="0" borderId="28" xfId="2" applyFont="1" applyFill="1" applyBorder="1" applyAlignment="1">
      <alignment horizontal="center"/>
    </xf>
    <xf numFmtId="44" fontId="0" fillId="0" borderId="1" xfId="2" applyFont="1" applyFill="1" applyBorder="1"/>
    <xf numFmtId="44" fontId="0" fillId="0" borderId="21" xfId="2" applyFont="1" applyFill="1" applyBorder="1" applyAlignment="1">
      <alignment horizontal="center"/>
    </xf>
    <xf numFmtId="44" fontId="0" fillId="0" borderId="1" xfId="2" applyFont="1" applyFill="1" applyBorder="1" applyAlignment="1">
      <alignment horizontal="center"/>
    </xf>
    <xf numFmtId="44" fontId="0" fillId="0" borderId="22" xfId="2" applyFont="1" applyFill="1" applyBorder="1" applyAlignment="1">
      <alignment horizontal="center"/>
    </xf>
    <xf numFmtId="44" fontId="0" fillId="0" borderId="14" xfId="2" applyFont="1" applyBorder="1" applyAlignment="1">
      <alignment horizontal="center"/>
    </xf>
    <xf numFmtId="44" fontId="0" fillId="0" borderId="2" xfId="2" applyFont="1" applyBorder="1" applyAlignment="1">
      <alignment horizontal="center"/>
    </xf>
    <xf numFmtId="44" fontId="1" fillId="0" borderId="33" xfId="2" applyFont="1" applyBorder="1" applyAlignment="1">
      <alignment horizontal="center"/>
    </xf>
    <xf numFmtId="44" fontId="0" fillId="0" borderId="12" xfId="2" applyFont="1" applyBorder="1" applyAlignment="1">
      <alignment horizontal="center"/>
    </xf>
    <xf numFmtId="44" fontId="0" fillId="0" borderId="34" xfId="2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44" fontId="1" fillId="0" borderId="49" xfId="2" applyFont="1" applyBorder="1" applyAlignment="1">
      <alignment horizontal="center"/>
    </xf>
    <xf numFmtId="44" fontId="0" fillId="0" borderId="42" xfId="2" applyFont="1" applyBorder="1"/>
    <xf numFmtId="44" fontId="0" fillId="0" borderId="25" xfId="2" applyFont="1" applyBorder="1"/>
    <xf numFmtId="44" fontId="0" fillId="0" borderId="23" xfId="2" applyFont="1" applyFill="1" applyBorder="1" applyAlignment="1">
      <alignment horizontal="center"/>
    </xf>
    <xf numFmtId="0" fontId="2" fillId="0" borderId="24" xfId="0" applyFont="1" applyBorder="1"/>
    <xf numFmtId="0" fontId="7" fillId="0" borderId="37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2" fillId="0" borderId="37" xfId="0" applyFont="1" applyBorder="1"/>
    <xf numFmtId="0" fontId="2" fillId="0" borderId="29" xfId="0" applyFont="1" applyBorder="1"/>
    <xf numFmtId="44" fontId="0" fillId="0" borderId="22" xfId="2" applyFont="1" applyFill="1" applyBorder="1"/>
    <xf numFmtId="44" fontId="0" fillId="0" borderId="2" xfId="2" applyFont="1" applyFill="1" applyBorder="1"/>
    <xf numFmtId="44" fontId="0" fillId="0" borderId="14" xfId="2" applyFont="1" applyFill="1" applyBorder="1"/>
    <xf numFmtId="44" fontId="0" fillId="0" borderId="25" xfId="2" applyFont="1" applyFill="1" applyBorder="1" applyAlignment="1">
      <alignment horizontal="center"/>
    </xf>
    <xf numFmtId="44" fontId="0" fillId="0" borderId="30" xfId="2" applyFont="1" applyFill="1" applyBorder="1"/>
    <xf numFmtId="44" fontId="0" fillId="0" borderId="43" xfId="2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3" fillId="0" borderId="33" xfId="0" applyFont="1" applyBorder="1"/>
    <xf numFmtId="0" fontId="3" fillId="0" borderId="51" xfId="0" applyFont="1" applyBorder="1"/>
    <xf numFmtId="44" fontId="0" fillId="0" borderId="5" xfId="0" applyNumberFormat="1" applyBorder="1"/>
    <xf numFmtId="44" fontId="0" fillId="0" borderId="34" xfId="0" applyNumberFormat="1" applyBorder="1"/>
    <xf numFmtId="0" fontId="0" fillId="2" borderId="2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52" xfId="0" applyFill="1" applyBorder="1" applyAlignment="1">
      <alignment horizontal="center"/>
    </xf>
    <xf numFmtId="0" fontId="8" fillId="5" borderId="0" xfId="0" applyFont="1" applyFill="1"/>
    <xf numFmtId="0" fontId="8" fillId="5" borderId="27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44" fontId="8" fillId="5" borderId="25" xfId="2" applyFont="1" applyFill="1" applyBorder="1" applyAlignment="1">
      <alignment horizontal="center"/>
    </xf>
    <xf numFmtId="44" fontId="8" fillId="5" borderId="1" xfId="2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0" fontId="1" fillId="4" borderId="47" xfId="0" applyFont="1" applyFill="1" applyBorder="1" applyAlignment="1">
      <alignment horizontal="center"/>
    </xf>
    <xf numFmtId="0" fontId="1" fillId="4" borderId="39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9" fillId="5" borderId="24" xfId="0" applyFont="1" applyFill="1" applyBorder="1" applyAlignment="1">
      <alignment horizontal="left"/>
    </xf>
    <xf numFmtId="0" fontId="9" fillId="5" borderId="25" xfId="0" applyFont="1" applyFill="1" applyBorder="1" applyAlignment="1">
      <alignment horizontal="left"/>
    </xf>
    <xf numFmtId="0" fontId="9" fillId="5" borderId="26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4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5" fillId="0" borderId="24" xfId="1" applyFont="1" applyFill="1" applyBorder="1" applyAlignment="1" applyProtection="1">
      <alignment horizontal="left"/>
    </xf>
    <xf numFmtId="0" fontId="5" fillId="0" borderId="25" xfId="1" applyFont="1" applyFill="1" applyBorder="1" applyAlignment="1" applyProtection="1">
      <alignment horizontal="left"/>
    </xf>
    <xf numFmtId="0" fontId="5" fillId="0" borderId="26" xfId="1" applyFont="1" applyFill="1" applyBorder="1" applyAlignment="1" applyProtection="1">
      <alignment horizontal="left"/>
    </xf>
    <xf numFmtId="0" fontId="2" fillId="2" borderId="19" xfId="0" applyFont="1" applyFill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44" fontId="1" fillId="3" borderId="33" xfId="2" applyFont="1" applyFill="1" applyBorder="1" applyAlignment="1">
      <alignment horizontal="center"/>
    </xf>
    <xf numFmtId="44" fontId="1" fillId="3" borderId="39" xfId="2" applyFont="1" applyFill="1" applyBorder="1" applyAlignment="1">
      <alignment horizontal="center"/>
    </xf>
    <xf numFmtId="0" fontId="2" fillId="2" borderId="20" xfId="0" applyFont="1" applyFill="1" applyBorder="1" applyAlignment="1">
      <alignment horizontal="left"/>
    </xf>
    <xf numFmtId="0" fontId="2" fillId="2" borderId="24" xfId="0" quotePrefix="1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2" borderId="29" xfId="0" quotePrefix="1" applyFont="1" applyFill="1" applyBorder="1" applyAlignment="1">
      <alignment horizontal="left"/>
    </xf>
    <xf numFmtId="0" fontId="2" fillId="2" borderId="30" xfId="0" quotePrefix="1" applyFont="1" applyFill="1" applyBorder="1" applyAlignment="1">
      <alignment horizontal="left"/>
    </xf>
    <xf numFmtId="0" fontId="2" fillId="2" borderId="31" xfId="0" quotePrefix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2" borderId="30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left"/>
    </xf>
    <xf numFmtId="0" fontId="1" fillId="3" borderId="33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left"/>
    </xf>
    <xf numFmtId="0" fontId="2" fillId="2" borderId="43" xfId="0" applyFont="1" applyFill="1" applyBorder="1" applyAlignment="1">
      <alignment horizontal="left"/>
    </xf>
    <xf numFmtId="0" fontId="2" fillId="2" borderId="48" xfId="0" applyFont="1" applyFill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3" fillId="2" borderId="44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50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0" fillId="0" borderId="2" xfId="0" applyFont="1" applyBorder="1" applyAlignment="1"/>
    <xf numFmtId="0" fontId="2" fillId="2" borderId="2" xfId="0" applyFont="1" applyFill="1" applyBorder="1" applyAlignment="1"/>
    <xf numFmtId="0" fontId="0" fillId="2" borderId="2" xfId="0" applyFont="1" applyFill="1" applyBorder="1" applyAlignment="1"/>
    <xf numFmtId="0" fontId="5" fillId="0" borderId="2" xfId="1" applyFont="1" applyFill="1" applyBorder="1" applyAlignment="1" applyProtection="1"/>
    <xf numFmtId="1" fontId="0" fillId="0" borderId="2" xfId="0" applyNumberFormat="1" applyFont="1" applyBorder="1" applyAlignment="1"/>
    <xf numFmtId="0" fontId="0" fillId="0" borderId="2" xfId="0" applyNumberFormat="1" applyFont="1" applyBorder="1" applyAlignment="1"/>
  </cellXfs>
  <cellStyles count="3">
    <cellStyle name="Moeda" xfId="2" builtinId="4"/>
    <cellStyle name="Normal" xfId="0" builtinId="0"/>
    <cellStyle name="Normal 2" xfId="1" xr:uid="{A9BD97AC-10EF-4168-A47B-D4D033EE450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171388</xdr:colOff>
      <xdr:row>87</xdr:row>
      <xdr:rowOff>190501</xdr:rowOff>
    </xdr:from>
    <xdr:to>
      <xdr:col>16</xdr:col>
      <xdr:colOff>349166</xdr:colOff>
      <xdr:row>103</xdr:row>
      <xdr:rowOff>19050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3B59CAD-CC85-4DD5-BDCA-359731F8A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2038" y="190501"/>
          <a:ext cx="3225778" cy="2905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12401-D77C-4D2C-8B75-A6E175CEB35A}">
  <dimension ref="B1:E18"/>
  <sheetViews>
    <sheetView workbookViewId="0">
      <selection activeCell="E16" sqref="E16"/>
    </sheetView>
  </sheetViews>
  <sheetFormatPr defaultRowHeight="15" x14ac:dyDescent="0.25"/>
  <cols>
    <col min="1" max="1" width="6.140625" customWidth="1"/>
    <col min="2" max="2" width="57.28515625" customWidth="1"/>
    <col min="3" max="3" width="14.28515625" bestFit="1" customWidth="1"/>
    <col min="4" max="4" width="16" bestFit="1" customWidth="1"/>
    <col min="5" max="5" width="13.28515625" bestFit="1" customWidth="1"/>
  </cols>
  <sheetData>
    <row r="1" spans="2:5" ht="15.75" thickBot="1" x14ac:dyDescent="0.3"/>
    <row r="2" spans="2:5" ht="15.75" thickBot="1" x14ac:dyDescent="0.3">
      <c r="B2" s="106" t="s">
        <v>163</v>
      </c>
      <c r="C2" s="107"/>
      <c r="D2" s="107"/>
      <c r="E2" s="108"/>
    </row>
    <row r="3" spans="2:5" x14ac:dyDescent="0.25">
      <c r="B3" s="79" t="s">
        <v>146</v>
      </c>
      <c r="C3" s="111"/>
      <c r="D3" s="112"/>
      <c r="E3" s="113"/>
    </row>
    <row r="4" spans="2:5" x14ac:dyDescent="0.25">
      <c r="B4" s="80" t="s">
        <v>147</v>
      </c>
      <c r="C4" s="114"/>
      <c r="D4" s="115"/>
      <c r="E4" s="116"/>
    </row>
    <row r="5" spans="2:5" x14ac:dyDescent="0.25">
      <c r="B5" s="80" t="s">
        <v>148</v>
      </c>
      <c r="C5" s="114"/>
      <c r="D5" s="115"/>
      <c r="E5" s="116"/>
    </row>
    <row r="6" spans="2:5" x14ac:dyDescent="0.25">
      <c r="B6" s="80" t="s">
        <v>149</v>
      </c>
      <c r="C6" s="114"/>
      <c r="D6" s="115"/>
      <c r="E6" s="116"/>
    </row>
    <row r="7" spans="2:5" ht="15.75" thickBot="1" x14ac:dyDescent="0.3">
      <c r="B7" s="81" t="s">
        <v>150</v>
      </c>
      <c r="C7" s="117"/>
      <c r="D7" s="118"/>
      <c r="E7" s="119"/>
    </row>
    <row r="8" spans="2:5" ht="15.75" thickBot="1" x14ac:dyDescent="0.3"/>
    <row r="9" spans="2:5" ht="15.75" thickBot="1" x14ac:dyDescent="0.3">
      <c r="B9" s="109" t="s">
        <v>151</v>
      </c>
      <c r="C9" s="110"/>
    </row>
    <row r="10" spans="2:5" x14ac:dyDescent="0.25">
      <c r="B10" s="82" t="s">
        <v>152</v>
      </c>
      <c r="C10" s="62">
        <f>('REDE HIDRANTE'!K126)+('REDE HIDRANTE'!K194)</f>
        <v>204702.59499999997</v>
      </c>
    </row>
    <row r="11" spans="2:5" x14ac:dyDescent="0.25">
      <c r="B11" s="78" t="s">
        <v>153</v>
      </c>
      <c r="C11" s="64">
        <f>(SINALIZAÇÃO!J14)</f>
        <v>0</v>
      </c>
    </row>
    <row r="12" spans="2:5" x14ac:dyDescent="0.25">
      <c r="B12" s="78" t="s">
        <v>154</v>
      </c>
      <c r="C12" s="64">
        <f>(EXTINTOR!J15)</f>
        <v>0</v>
      </c>
    </row>
    <row r="13" spans="2:5" x14ac:dyDescent="0.25">
      <c r="B13" s="78" t="s">
        <v>155</v>
      </c>
      <c r="C13" s="64">
        <f>('REDE HIDRANTE'!K165)</f>
        <v>10720.579999999998</v>
      </c>
    </row>
    <row r="14" spans="2:5" x14ac:dyDescent="0.25">
      <c r="B14" s="78" t="s">
        <v>156</v>
      </c>
      <c r="C14" s="64">
        <f>('MATERIAL DE CONSUMO'!J13)</f>
        <v>18121.240000000002</v>
      </c>
    </row>
    <row r="15" spans="2:5" x14ac:dyDescent="0.25">
      <c r="B15" s="78" t="s">
        <v>157</v>
      </c>
      <c r="C15" s="64">
        <f>(ALARME!J18)</f>
        <v>0</v>
      </c>
    </row>
    <row r="16" spans="2:5" ht="15.75" thickBot="1" x14ac:dyDescent="0.3">
      <c r="B16" s="83" t="s">
        <v>158</v>
      </c>
      <c r="C16" s="84">
        <f>(ILUMINAÇÃO!J8)</f>
        <v>0</v>
      </c>
    </row>
    <row r="17" spans="2:3" ht="15.75" thickBot="1" x14ac:dyDescent="0.3">
      <c r="B17" s="93" t="s">
        <v>164</v>
      </c>
      <c r="C17" s="95">
        <f>(C10)+(C13)+(C14)</f>
        <v>233544.41499999995</v>
      </c>
    </row>
    <row r="18" spans="2:3" ht="15.75" thickBot="1" x14ac:dyDescent="0.3">
      <c r="B18" s="94" t="s">
        <v>165</v>
      </c>
      <c r="C18" s="96">
        <f>(C11)+(C12)+(C15)+(C16)</f>
        <v>0</v>
      </c>
    </row>
  </sheetData>
  <mergeCells count="7">
    <mergeCell ref="B2:E2"/>
    <mergeCell ref="B9:C9"/>
    <mergeCell ref="C3:E3"/>
    <mergeCell ref="C4:E4"/>
    <mergeCell ref="C5:E5"/>
    <mergeCell ref="C6:E6"/>
    <mergeCell ref="C7:E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1C459-CFD5-411D-AB23-E5E85A1520BA}">
  <dimension ref="A1:K194"/>
  <sheetViews>
    <sheetView topLeftCell="A146" workbookViewId="0">
      <selection activeCell="A89" sqref="A89:K194"/>
    </sheetView>
  </sheetViews>
  <sheetFormatPr defaultRowHeight="15" x14ac:dyDescent="0.25"/>
  <cols>
    <col min="1" max="1" width="6" bestFit="1" customWidth="1"/>
    <col min="7" max="7" width="6.85546875" customWidth="1"/>
    <col min="8" max="8" width="27.140625" customWidth="1"/>
    <col min="9" max="9" width="19.140625" bestFit="1" customWidth="1"/>
    <col min="10" max="10" width="16.85546875" style="23" customWidth="1"/>
    <col min="11" max="11" width="16.140625" style="23" customWidth="1"/>
  </cols>
  <sheetData>
    <row r="1" spans="2:11" hidden="1" x14ac:dyDescent="0.25"/>
    <row r="2" spans="2:11" ht="15.75" hidden="1" thickBot="1" x14ac:dyDescent="0.3">
      <c r="B2" s="136" t="s">
        <v>7</v>
      </c>
      <c r="C2" s="137"/>
      <c r="D2" s="137"/>
      <c r="E2" s="137"/>
      <c r="F2" s="137"/>
      <c r="G2" s="138"/>
      <c r="H2" s="7" t="s">
        <v>8</v>
      </c>
      <c r="I2" s="22">
        <v>0</v>
      </c>
      <c r="J2" s="145" t="s">
        <v>66</v>
      </c>
      <c r="K2" s="146"/>
    </row>
    <row r="3" spans="2:11" ht="15.75" hidden="1" thickBot="1" x14ac:dyDescent="0.3">
      <c r="B3" s="139" t="s">
        <v>6</v>
      </c>
      <c r="C3" s="140"/>
      <c r="D3" s="140"/>
      <c r="E3" s="140"/>
      <c r="F3" s="140"/>
      <c r="G3" s="141"/>
      <c r="H3" s="7" t="s">
        <v>4</v>
      </c>
      <c r="I3" s="54" t="s">
        <v>5</v>
      </c>
      <c r="J3" s="29" t="s">
        <v>63</v>
      </c>
      <c r="K3" s="33" t="s">
        <v>64</v>
      </c>
    </row>
    <row r="4" spans="2:11" hidden="1" x14ac:dyDescent="0.25">
      <c r="B4" s="142" t="s">
        <v>18</v>
      </c>
      <c r="C4" s="143"/>
      <c r="D4" s="143"/>
      <c r="E4" s="143"/>
      <c r="F4" s="143"/>
      <c r="G4" s="144"/>
      <c r="H4" s="50">
        <v>2</v>
      </c>
      <c r="I4" s="47">
        <f>I2*H4</f>
        <v>0</v>
      </c>
      <c r="J4" s="56">
        <v>188.9</v>
      </c>
      <c r="K4" s="34">
        <f t="shared" ref="K4:K31" si="0">I4*J4</f>
        <v>0</v>
      </c>
    </row>
    <row r="5" spans="2:11" hidden="1" x14ac:dyDescent="0.25">
      <c r="B5" s="49" t="s">
        <v>19</v>
      </c>
      <c r="C5" s="44"/>
      <c r="D5" s="44"/>
      <c r="E5" s="44"/>
      <c r="F5" s="44"/>
      <c r="G5" s="45"/>
      <c r="H5" s="50">
        <v>0</v>
      </c>
      <c r="I5" s="5">
        <f>I2*H5</f>
        <v>0</v>
      </c>
      <c r="J5" s="57">
        <v>249.9</v>
      </c>
      <c r="K5" s="46">
        <f t="shared" si="0"/>
        <v>0</v>
      </c>
    </row>
    <row r="6" spans="2:11" hidden="1" x14ac:dyDescent="0.25">
      <c r="B6" s="49" t="s">
        <v>0</v>
      </c>
      <c r="C6" s="44"/>
      <c r="D6" s="44"/>
      <c r="E6" s="44"/>
      <c r="F6" s="44"/>
      <c r="G6" s="45"/>
      <c r="H6" s="50">
        <v>0</v>
      </c>
      <c r="I6" s="5">
        <f>I2*H6</f>
        <v>0</v>
      </c>
      <c r="J6" s="57">
        <v>369.9</v>
      </c>
      <c r="K6" s="46">
        <f t="shared" si="0"/>
        <v>0</v>
      </c>
    </row>
    <row r="7" spans="2:11" hidden="1" x14ac:dyDescent="0.25">
      <c r="B7" s="49" t="s">
        <v>68</v>
      </c>
      <c r="C7" s="44"/>
      <c r="D7" s="44"/>
      <c r="E7" s="44"/>
      <c r="F7" s="44"/>
      <c r="G7" s="45"/>
      <c r="H7" s="50">
        <v>0</v>
      </c>
      <c r="I7" s="5">
        <f>I2*H7</f>
        <v>0</v>
      </c>
      <c r="J7" s="57">
        <v>196.9</v>
      </c>
      <c r="K7" s="46">
        <f t="shared" si="0"/>
        <v>0</v>
      </c>
    </row>
    <row r="8" spans="2:11" hidden="1" x14ac:dyDescent="0.25">
      <c r="B8" s="49" t="s">
        <v>69</v>
      </c>
      <c r="C8" s="44"/>
      <c r="D8" s="44"/>
      <c r="E8" s="44"/>
      <c r="F8" s="44"/>
      <c r="G8" s="45"/>
      <c r="H8" s="50">
        <v>0</v>
      </c>
      <c r="I8" s="5">
        <f>I2*H8</f>
        <v>0</v>
      </c>
      <c r="J8" s="57">
        <v>257.89999999999998</v>
      </c>
      <c r="K8" s="46">
        <f t="shared" si="0"/>
        <v>0</v>
      </c>
    </row>
    <row r="9" spans="2:11" hidden="1" x14ac:dyDescent="0.25">
      <c r="B9" s="49" t="s">
        <v>70</v>
      </c>
      <c r="C9" s="44"/>
      <c r="D9" s="44"/>
      <c r="E9" s="44"/>
      <c r="F9" s="44"/>
      <c r="G9" s="45"/>
      <c r="H9" s="50">
        <v>0</v>
      </c>
      <c r="I9" s="5">
        <f>I2*H9</f>
        <v>0</v>
      </c>
      <c r="J9" s="57">
        <v>437.9</v>
      </c>
      <c r="K9" s="46">
        <f t="shared" si="0"/>
        <v>0</v>
      </c>
    </row>
    <row r="10" spans="2:11" hidden="1" x14ac:dyDescent="0.25">
      <c r="B10" s="49" t="s">
        <v>71</v>
      </c>
      <c r="C10" s="44"/>
      <c r="D10" s="44"/>
      <c r="E10" s="44"/>
      <c r="F10" s="44"/>
      <c r="G10" s="45"/>
      <c r="H10" s="50">
        <v>0</v>
      </c>
      <c r="I10" s="5">
        <f>I2*H10</f>
        <v>0</v>
      </c>
      <c r="J10" s="57">
        <v>682.9</v>
      </c>
      <c r="K10" s="46">
        <f t="shared" si="0"/>
        <v>0</v>
      </c>
    </row>
    <row r="11" spans="2:11" hidden="1" x14ac:dyDescent="0.25">
      <c r="B11" s="49" t="s">
        <v>72</v>
      </c>
      <c r="C11" s="44"/>
      <c r="D11" s="44"/>
      <c r="E11" s="44"/>
      <c r="F11" s="44"/>
      <c r="G11" s="45"/>
      <c r="H11" s="50">
        <v>0</v>
      </c>
      <c r="I11" s="5">
        <f>I2*H11</f>
        <v>0</v>
      </c>
      <c r="J11" s="57">
        <v>799.9</v>
      </c>
      <c r="K11" s="46">
        <f t="shared" si="0"/>
        <v>0</v>
      </c>
    </row>
    <row r="12" spans="2:11" hidden="1" x14ac:dyDescent="0.25">
      <c r="B12" s="49" t="s">
        <v>73</v>
      </c>
      <c r="C12" s="44"/>
      <c r="D12" s="44"/>
      <c r="E12" s="44"/>
      <c r="F12" s="44"/>
      <c r="G12" s="45"/>
      <c r="H12" s="50">
        <v>0</v>
      </c>
      <c r="I12" s="5">
        <f>I2*H12</f>
        <v>0</v>
      </c>
      <c r="J12" s="57">
        <v>649.9</v>
      </c>
      <c r="K12" s="46">
        <f t="shared" si="0"/>
        <v>0</v>
      </c>
    </row>
    <row r="13" spans="2:11" hidden="1" x14ac:dyDescent="0.25">
      <c r="B13" s="123" t="s">
        <v>74</v>
      </c>
      <c r="C13" s="124"/>
      <c r="D13" s="124"/>
      <c r="E13" s="124"/>
      <c r="F13" s="124"/>
      <c r="G13" s="125"/>
      <c r="H13" s="50">
        <v>2</v>
      </c>
      <c r="I13" s="5">
        <f>I2*H13</f>
        <v>0</v>
      </c>
      <c r="J13" s="57">
        <v>229.9</v>
      </c>
      <c r="K13" s="46">
        <f t="shared" si="0"/>
        <v>0</v>
      </c>
    </row>
    <row r="14" spans="2:11" hidden="1" x14ac:dyDescent="0.25">
      <c r="B14" s="123" t="s">
        <v>75</v>
      </c>
      <c r="C14" s="124"/>
      <c r="D14" s="124"/>
      <c r="E14" s="124"/>
      <c r="F14" s="124"/>
      <c r="G14" s="125"/>
      <c r="H14" s="50">
        <v>0</v>
      </c>
      <c r="I14" s="5">
        <f>I2*H14</f>
        <v>0</v>
      </c>
      <c r="J14" s="57">
        <v>356.9</v>
      </c>
      <c r="K14" s="46">
        <f t="shared" si="0"/>
        <v>0</v>
      </c>
    </row>
    <row r="15" spans="2:11" hidden="1" x14ac:dyDescent="0.25">
      <c r="B15" s="123" t="s">
        <v>76</v>
      </c>
      <c r="C15" s="124"/>
      <c r="D15" s="124"/>
      <c r="E15" s="124"/>
      <c r="F15" s="124"/>
      <c r="G15" s="125"/>
      <c r="H15" s="50">
        <v>0</v>
      </c>
      <c r="I15" s="5">
        <f>I2*H15</f>
        <v>0</v>
      </c>
      <c r="J15" s="57">
        <v>618.9</v>
      </c>
      <c r="K15" s="46">
        <f t="shared" si="0"/>
        <v>0</v>
      </c>
    </row>
    <row r="16" spans="2:11" hidden="1" x14ac:dyDescent="0.25">
      <c r="B16" s="123" t="s">
        <v>77</v>
      </c>
      <c r="C16" s="124"/>
      <c r="D16" s="124"/>
      <c r="E16" s="124"/>
      <c r="F16" s="124"/>
      <c r="G16" s="125"/>
      <c r="H16" s="50">
        <v>0</v>
      </c>
      <c r="I16" s="5">
        <f>I2*H16</f>
        <v>0</v>
      </c>
      <c r="J16" s="57">
        <v>259.89999999999998</v>
      </c>
      <c r="K16" s="46">
        <f t="shared" si="0"/>
        <v>0</v>
      </c>
    </row>
    <row r="17" spans="2:11" hidden="1" x14ac:dyDescent="0.25">
      <c r="B17" s="123" t="s">
        <v>78</v>
      </c>
      <c r="C17" s="124"/>
      <c r="D17" s="124"/>
      <c r="E17" s="124"/>
      <c r="F17" s="124"/>
      <c r="G17" s="125"/>
      <c r="H17" s="50">
        <v>0</v>
      </c>
      <c r="I17" s="5">
        <f>I2*H17</f>
        <v>0</v>
      </c>
      <c r="J17" s="57">
        <v>310</v>
      </c>
      <c r="K17" s="46">
        <f t="shared" si="0"/>
        <v>0</v>
      </c>
    </row>
    <row r="18" spans="2:11" hidden="1" x14ac:dyDescent="0.25">
      <c r="B18" s="123" t="s">
        <v>79</v>
      </c>
      <c r="C18" s="124"/>
      <c r="D18" s="124"/>
      <c r="E18" s="124"/>
      <c r="F18" s="124"/>
      <c r="G18" s="125"/>
      <c r="H18" s="50">
        <v>0</v>
      </c>
      <c r="I18" s="5">
        <f>I2*H18</f>
        <v>0</v>
      </c>
      <c r="J18" s="57">
        <v>362</v>
      </c>
      <c r="K18" s="46">
        <f t="shared" si="0"/>
        <v>0</v>
      </c>
    </row>
    <row r="19" spans="2:11" hidden="1" x14ac:dyDescent="0.25">
      <c r="B19" s="123" t="s">
        <v>80</v>
      </c>
      <c r="C19" s="124"/>
      <c r="D19" s="124"/>
      <c r="E19" s="124"/>
      <c r="F19" s="124"/>
      <c r="G19" s="125"/>
      <c r="H19" s="50">
        <v>0</v>
      </c>
      <c r="I19" s="5">
        <f>I2*H19</f>
        <v>0</v>
      </c>
      <c r="J19" s="57">
        <v>384</v>
      </c>
      <c r="K19" s="46">
        <f t="shared" si="0"/>
        <v>0</v>
      </c>
    </row>
    <row r="20" spans="2:11" hidden="1" x14ac:dyDescent="0.25">
      <c r="B20" s="123" t="s">
        <v>81</v>
      </c>
      <c r="C20" s="124"/>
      <c r="D20" s="124"/>
      <c r="E20" s="124"/>
      <c r="F20" s="124"/>
      <c r="G20" s="125"/>
      <c r="H20" s="50">
        <v>0</v>
      </c>
      <c r="I20" s="5">
        <f>I2*H20</f>
        <v>0</v>
      </c>
      <c r="J20" s="57">
        <v>391</v>
      </c>
      <c r="K20" s="46">
        <f t="shared" si="0"/>
        <v>0</v>
      </c>
    </row>
    <row r="21" spans="2:11" hidden="1" x14ac:dyDescent="0.25">
      <c r="B21" s="123" t="s">
        <v>82</v>
      </c>
      <c r="C21" s="124"/>
      <c r="D21" s="124"/>
      <c r="E21" s="124"/>
      <c r="F21" s="124"/>
      <c r="G21" s="125"/>
      <c r="H21" s="50">
        <v>0</v>
      </c>
      <c r="I21" s="5">
        <f>I2*H21</f>
        <v>0</v>
      </c>
      <c r="J21" s="57">
        <v>480</v>
      </c>
      <c r="K21" s="46">
        <f t="shared" si="0"/>
        <v>0</v>
      </c>
    </row>
    <row r="22" spans="2:11" hidden="1" x14ac:dyDescent="0.25">
      <c r="B22" s="123" t="s">
        <v>83</v>
      </c>
      <c r="C22" s="124"/>
      <c r="D22" s="124"/>
      <c r="E22" s="124"/>
      <c r="F22" s="124"/>
      <c r="G22" s="125"/>
      <c r="H22" s="50">
        <v>0</v>
      </c>
      <c r="I22" s="5">
        <f>I2*H22</f>
        <v>0</v>
      </c>
      <c r="J22" s="57">
        <v>510</v>
      </c>
      <c r="K22" s="46">
        <f t="shared" si="0"/>
        <v>0</v>
      </c>
    </row>
    <row r="23" spans="2:11" hidden="1" x14ac:dyDescent="0.25">
      <c r="B23" s="123" t="s">
        <v>84</v>
      </c>
      <c r="C23" s="124"/>
      <c r="D23" s="124"/>
      <c r="E23" s="124"/>
      <c r="F23" s="124"/>
      <c r="G23" s="125"/>
      <c r="H23" s="50">
        <v>0</v>
      </c>
      <c r="I23" s="5">
        <f>I2*H23</f>
        <v>0</v>
      </c>
      <c r="J23" s="57">
        <v>630</v>
      </c>
      <c r="K23" s="46">
        <f t="shared" si="0"/>
        <v>0</v>
      </c>
    </row>
    <row r="24" spans="2:11" hidden="1" x14ac:dyDescent="0.25">
      <c r="B24" s="129" t="s">
        <v>1</v>
      </c>
      <c r="C24" s="130"/>
      <c r="D24" s="130"/>
      <c r="E24" s="130"/>
      <c r="F24" s="130"/>
      <c r="G24" s="131"/>
      <c r="H24" s="26">
        <v>2</v>
      </c>
      <c r="I24" s="5">
        <f>I2*H24</f>
        <v>0</v>
      </c>
      <c r="J24" s="55">
        <v>89.9</v>
      </c>
      <c r="K24" s="35">
        <f t="shared" si="0"/>
        <v>0</v>
      </c>
    </row>
    <row r="25" spans="2:11" hidden="1" x14ac:dyDescent="0.25">
      <c r="B25" s="129" t="s">
        <v>2</v>
      </c>
      <c r="C25" s="130"/>
      <c r="D25" s="130"/>
      <c r="E25" s="130"/>
      <c r="F25" s="130"/>
      <c r="G25" s="131"/>
      <c r="H25" s="26">
        <v>2</v>
      </c>
      <c r="I25" s="5">
        <f>I2*H25</f>
        <v>0</v>
      </c>
      <c r="J25" s="55">
        <v>20.9</v>
      </c>
      <c r="K25" s="35">
        <f t="shared" si="0"/>
        <v>0</v>
      </c>
    </row>
    <row r="26" spans="2:11" hidden="1" x14ac:dyDescent="0.25">
      <c r="B26" s="129" t="s">
        <v>3</v>
      </c>
      <c r="C26" s="130"/>
      <c r="D26" s="130"/>
      <c r="E26" s="130"/>
      <c r="F26" s="130"/>
      <c r="G26" s="131"/>
      <c r="H26" s="26">
        <v>2</v>
      </c>
      <c r="I26" s="5">
        <f>I2*H26</f>
        <v>0</v>
      </c>
      <c r="J26" s="55">
        <v>63.9</v>
      </c>
      <c r="K26" s="35">
        <f t="shared" si="0"/>
        <v>0</v>
      </c>
    </row>
    <row r="27" spans="2:11" hidden="1" x14ac:dyDescent="0.25">
      <c r="B27" s="123" t="s">
        <v>9</v>
      </c>
      <c r="C27" s="124"/>
      <c r="D27" s="124"/>
      <c r="E27" s="124"/>
      <c r="F27" s="124"/>
      <c r="G27" s="125"/>
      <c r="H27" s="27">
        <v>2</v>
      </c>
      <c r="I27" s="5">
        <f>I2*H27</f>
        <v>0</v>
      </c>
      <c r="J27" s="55">
        <v>4.9000000000000004</v>
      </c>
      <c r="K27" s="35">
        <f t="shared" si="0"/>
        <v>0</v>
      </c>
    </row>
    <row r="28" spans="2:11" hidden="1" x14ac:dyDescent="0.25">
      <c r="B28" s="132" t="s">
        <v>20</v>
      </c>
      <c r="C28" s="133"/>
      <c r="D28" s="133"/>
      <c r="E28" s="133"/>
      <c r="F28" s="133"/>
      <c r="G28" s="134"/>
      <c r="H28" s="27">
        <v>1</v>
      </c>
      <c r="I28" s="5">
        <f>I2*H28</f>
        <v>0</v>
      </c>
      <c r="J28" s="55">
        <v>36.1875</v>
      </c>
      <c r="K28" s="35">
        <f t="shared" si="0"/>
        <v>0</v>
      </c>
    </row>
    <row r="29" spans="2:11" hidden="1" x14ac:dyDescent="0.25">
      <c r="B29" s="123" t="s">
        <v>15</v>
      </c>
      <c r="C29" s="124"/>
      <c r="D29" s="124"/>
      <c r="E29" s="124"/>
      <c r="F29" s="124"/>
      <c r="G29" s="125"/>
      <c r="H29" s="27">
        <v>2</v>
      </c>
      <c r="I29" s="5">
        <f>I2*H29</f>
        <v>0</v>
      </c>
      <c r="J29" s="55">
        <v>55.368749999999999</v>
      </c>
      <c r="K29" s="35">
        <f t="shared" si="0"/>
        <v>0</v>
      </c>
    </row>
    <row r="30" spans="2:11" hidden="1" x14ac:dyDescent="0.25">
      <c r="B30" s="123" t="s">
        <v>17</v>
      </c>
      <c r="C30" s="124"/>
      <c r="D30" s="124"/>
      <c r="E30" s="124"/>
      <c r="F30" s="124"/>
      <c r="G30" s="125"/>
      <c r="H30" s="27">
        <v>3</v>
      </c>
      <c r="I30" s="5">
        <f>I2*H30</f>
        <v>0</v>
      </c>
      <c r="J30" s="55">
        <v>31.65</v>
      </c>
      <c r="K30" s="35">
        <f t="shared" si="0"/>
        <v>0</v>
      </c>
    </row>
    <row r="31" spans="2:11" ht="15.75" hidden="1" thickBot="1" x14ac:dyDescent="0.3">
      <c r="B31" s="126" t="s">
        <v>13</v>
      </c>
      <c r="C31" s="127"/>
      <c r="D31" s="127"/>
      <c r="E31" s="127"/>
      <c r="F31" s="127"/>
      <c r="G31" s="128"/>
      <c r="H31" s="28">
        <v>8</v>
      </c>
      <c r="I31" s="6">
        <f>I2*H31</f>
        <v>0</v>
      </c>
      <c r="J31" s="36">
        <v>2.1</v>
      </c>
      <c r="K31" s="36">
        <f t="shared" si="0"/>
        <v>0</v>
      </c>
    </row>
    <row r="32" spans="2:11" ht="15.75" hidden="1" thickBot="1" x14ac:dyDescent="0.3">
      <c r="B32" s="13"/>
      <c r="C32" s="13"/>
      <c r="D32" s="13"/>
      <c r="E32" s="13"/>
      <c r="F32" s="13"/>
      <c r="G32" s="13"/>
      <c r="H32" s="14"/>
      <c r="I32" s="14"/>
      <c r="J32" s="38" t="s">
        <v>65</v>
      </c>
      <c r="K32" s="37">
        <f>SUM(K4:K31)</f>
        <v>0</v>
      </c>
    </row>
    <row r="33" spans="2:11" hidden="1" x14ac:dyDescent="0.25">
      <c r="B33" s="13"/>
      <c r="C33" s="13"/>
      <c r="D33" s="13"/>
      <c r="E33" s="13"/>
      <c r="F33" s="13"/>
      <c r="G33" s="13"/>
      <c r="H33" s="14"/>
      <c r="I33" s="14"/>
      <c r="J33" s="58"/>
      <c r="K33" s="59"/>
    </row>
    <row r="34" spans="2:11" ht="15.75" hidden="1" thickBot="1" x14ac:dyDescent="0.3">
      <c r="B34" s="136" t="s">
        <v>10</v>
      </c>
      <c r="C34" s="137"/>
      <c r="D34" s="137"/>
      <c r="E34" s="137"/>
      <c r="F34" s="137"/>
      <c r="G34" s="138"/>
      <c r="H34" s="7" t="s">
        <v>8</v>
      </c>
      <c r="I34" s="22">
        <v>0</v>
      </c>
      <c r="J34" s="145" t="s">
        <v>66</v>
      </c>
      <c r="K34" s="146"/>
    </row>
    <row r="35" spans="2:11" ht="15.75" hidden="1" thickBot="1" x14ac:dyDescent="0.3">
      <c r="B35" s="139" t="s">
        <v>6</v>
      </c>
      <c r="C35" s="140"/>
      <c r="D35" s="140"/>
      <c r="E35" s="140"/>
      <c r="F35" s="140"/>
      <c r="G35" s="141"/>
      <c r="H35" s="7" t="s">
        <v>4</v>
      </c>
      <c r="I35" s="54" t="s">
        <v>5</v>
      </c>
      <c r="J35" s="29" t="s">
        <v>63</v>
      </c>
      <c r="K35" s="33" t="s">
        <v>64</v>
      </c>
    </row>
    <row r="36" spans="2:11" hidden="1" x14ac:dyDescent="0.25">
      <c r="B36" s="142" t="s">
        <v>18</v>
      </c>
      <c r="C36" s="143"/>
      <c r="D36" s="143"/>
      <c r="E36" s="143"/>
      <c r="F36" s="143"/>
      <c r="G36" s="144"/>
      <c r="H36" s="50">
        <v>1</v>
      </c>
      <c r="I36" s="47">
        <f>I34*H36</f>
        <v>0</v>
      </c>
      <c r="J36" s="56">
        <v>188.9</v>
      </c>
      <c r="K36" s="34">
        <f t="shared" ref="K36:K62" si="1">I36*J36</f>
        <v>0</v>
      </c>
    </row>
    <row r="37" spans="2:11" hidden="1" x14ac:dyDescent="0.25">
      <c r="B37" s="49" t="s">
        <v>19</v>
      </c>
      <c r="C37" s="44"/>
      <c r="D37" s="44"/>
      <c r="E37" s="44"/>
      <c r="F37" s="44"/>
      <c r="G37" s="45"/>
      <c r="H37" s="50">
        <v>0</v>
      </c>
      <c r="I37" s="5">
        <f>I34*H37</f>
        <v>0</v>
      </c>
      <c r="J37" s="57">
        <v>249.9</v>
      </c>
      <c r="K37" s="46">
        <f t="shared" si="1"/>
        <v>0</v>
      </c>
    </row>
    <row r="38" spans="2:11" hidden="1" x14ac:dyDescent="0.25">
      <c r="B38" s="49" t="s">
        <v>0</v>
      </c>
      <c r="C38" s="44"/>
      <c r="D38" s="44"/>
      <c r="E38" s="44"/>
      <c r="F38" s="44"/>
      <c r="G38" s="45"/>
      <c r="H38" s="50">
        <v>0</v>
      </c>
      <c r="I38" s="5">
        <f>I34*H38</f>
        <v>0</v>
      </c>
      <c r="J38" s="57">
        <v>369.9</v>
      </c>
      <c r="K38" s="46">
        <f t="shared" si="1"/>
        <v>0</v>
      </c>
    </row>
    <row r="39" spans="2:11" hidden="1" x14ac:dyDescent="0.25">
      <c r="B39" s="49" t="s">
        <v>68</v>
      </c>
      <c r="C39" s="44"/>
      <c r="D39" s="44"/>
      <c r="E39" s="44"/>
      <c r="F39" s="44"/>
      <c r="G39" s="45"/>
      <c r="H39" s="50">
        <v>0</v>
      </c>
      <c r="I39" s="5">
        <f>I34*H39</f>
        <v>0</v>
      </c>
      <c r="J39" s="57">
        <v>196.9</v>
      </c>
      <c r="K39" s="46">
        <f t="shared" si="1"/>
        <v>0</v>
      </c>
    </row>
    <row r="40" spans="2:11" hidden="1" x14ac:dyDescent="0.25">
      <c r="B40" s="49" t="s">
        <v>69</v>
      </c>
      <c r="C40" s="44"/>
      <c r="D40" s="44"/>
      <c r="E40" s="44"/>
      <c r="F40" s="44"/>
      <c r="G40" s="45"/>
      <c r="H40" s="50">
        <v>0</v>
      </c>
      <c r="I40" s="5">
        <f>I34*H40</f>
        <v>0</v>
      </c>
      <c r="J40" s="57">
        <v>257.89999999999998</v>
      </c>
      <c r="K40" s="46">
        <f t="shared" si="1"/>
        <v>0</v>
      </c>
    </row>
    <row r="41" spans="2:11" hidden="1" x14ac:dyDescent="0.25">
      <c r="B41" s="49" t="s">
        <v>70</v>
      </c>
      <c r="C41" s="44"/>
      <c r="D41" s="44"/>
      <c r="E41" s="44"/>
      <c r="F41" s="44"/>
      <c r="G41" s="45"/>
      <c r="H41" s="50">
        <v>0</v>
      </c>
      <c r="I41" s="5">
        <f>I34*H41</f>
        <v>0</v>
      </c>
      <c r="J41" s="57">
        <v>437.9</v>
      </c>
      <c r="K41" s="46">
        <f t="shared" si="1"/>
        <v>0</v>
      </c>
    </row>
    <row r="42" spans="2:11" hidden="1" x14ac:dyDescent="0.25">
      <c r="B42" s="49" t="s">
        <v>71</v>
      </c>
      <c r="C42" s="44"/>
      <c r="D42" s="44"/>
      <c r="E42" s="44"/>
      <c r="F42" s="44"/>
      <c r="G42" s="45"/>
      <c r="H42" s="50">
        <v>0</v>
      </c>
      <c r="I42" s="5">
        <f>I34*H42</f>
        <v>0</v>
      </c>
      <c r="J42" s="57">
        <v>682.9</v>
      </c>
      <c r="K42" s="46">
        <f t="shared" si="1"/>
        <v>0</v>
      </c>
    </row>
    <row r="43" spans="2:11" hidden="1" x14ac:dyDescent="0.25">
      <c r="B43" s="49" t="s">
        <v>72</v>
      </c>
      <c r="C43" s="44"/>
      <c r="D43" s="44"/>
      <c r="E43" s="44"/>
      <c r="F43" s="44"/>
      <c r="G43" s="45"/>
      <c r="H43" s="50">
        <v>0</v>
      </c>
      <c r="I43" s="5">
        <f>I34*H43</f>
        <v>0</v>
      </c>
      <c r="J43" s="57">
        <v>799.9</v>
      </c>
      <c r="K43" s="46">
        <f t="shared" si="1"/>
        <v>0</v>
      </c>
    </row>
    <row r="44" spans="2:11" hidden="1" x14ac:dyDescent="0.25">
      <c r="B44" s="49" t="s">
        <v>73</v>
      </c>
      <c r="C44" s="44"/>
      <c r="D44" s="44"/>
      <c r="E44" s="44"/>
      <c r="F44" s="44"/>
      <c r="G44" s="45"/>
      <c r="H44" s="50">
        <v>0</v>
      </c>
      <c r="I44" s="5">
        <f>I34*H44</f>
        <v>0</v>
      </c>
      <c r="J44" s="57">
        <v>649.9</v>
      </c>
      <c r="K44" s="46">
        <f t="shared" si="1"/>
        <v>0</v>
      </c>
    </row>
    <row r="45" spans="2:11" hidden="1" x14ac:dyDescent="0.25">
      <c r="B45" s="123" t="s">
        <v>74</v>
      </c>
      <c r="C45" s="124"/>
      <c r="D45" s="124"/>
      <c r="E45" s="124"/>
      <c r="F45" s="124"/>
      <c r="G45" s="125"/>
      <c r="H45" s="50">
        <v>1</v>
      </c>
      <c r="I45" s="5">
        <f>I34*H45</f>
        <v>0</v>
      </c>
      <c r="J45" s="57">
        <v>229.9</v>
      </c>
      <c r="K45" s="46">
        <f t="shared" si="1"/>
        <v>0</v>
      </c>
    </row>
    <row r="46" spans="2:11" hidden="1" x14ac:dyDescent="0.25">
      <c r="B46" s="123" t="s">
        <v>75</v>
      </c>
      <c r="C46" s="124"/>
      <c r="D46" s="124"/>
      <c r="E46" s="124"/>
      <c r="F46" s="124"/>
      <c r="G46" s="125"/>
      <c r="H46" s="50">
        <v>0</v>
      </c>
      <c r="I46" s="5">
        <f>I34*H46</f>
        <v>0</v>
      </c>
      <c r="J46" s="57">
        <v>356.9</v>
      </c>
      <c r="K46" s="46">
        <f t="shared" si="1"/>
        <v>0</v>
      </c>
    </row>
    <row r="47" spans="2:11" hidden="1" x14ac:dyDescent="0.25">
      <c r="B47" s="123" t="s">
        <v>76</v>
      </c>
      <c r="C47" s="124"/>
      <c r="D47" s="124"/>
      <c r="E47" s="124"/>
      <c r="F47" s="124"/>
      <c r="G47" s="125"/>
      <c r="H47" s="50">
        <v>0</v>
      </c>
      <c r="I47" s="5">
        <f>I34*H47</f>
        <v>0</v>
      </c>
      <c r="J47" s="57">
        <v>618.9</v>
      </c>
      <c r="K47" s="46">
        <f t="shared" si="1"/>
        <v>0</v>
      </c>
    </row>
    <row r="48" spans="2:11" hidden="1" x14ac:dyDescent="0.25">
      <c r="B48" s="123" t="s">
        <v>77</v>
      </c>
      <c r="C48" s="124"/>
      <c r="D48" s="124"/>
      <c r="E48" s="124"/>
      <c r="F48" s="124"/>
      <c r="G48" s="125"/>
      <c r="H48" s="50">
        <v>0</v>
      </c>
      <c r="I48" s="5">
        <f>I34*H48</f>
        <v>0</v>
      </c>
      <c r="J48" s="57">
        <v>259.89999999999998</v>
      </c>
      <c r="K48" s="46">
        <f t="shared" si="1"/>
        <v>0</v>
      </c>
    </row>
    <row r="49" spans="2:11" hidden="1" x14ac:dyDescent="0.25">
      <c r="B49" s="123" t="s">
        <v>78</v>
      </c>
      <c r="C49" s="124"/>
      <c r="D49" s="124"/>
      <c r="E49" s="124"/>
      <c r="F49" s="124"/>
      <c r="G49" s="125"/>
      <c r="H49" s="50">
        <v>0</v>
      </c>
      <c r="I49" s="5">
        <f>I34*H49</f>
        <v>0</v>
      </c>
      <c r="J49" s="57">
        <v>310</v>
      </c>
      <c r="K49" s="46">
        <f t="shared" si="1"/>
        <v>0</v>
      </c>
    </row>
    <row r="50" spans="2:11" hidden="1" x14ac:dyDescent="0.25">
      <c r="B50" s="123" t="s">
        <v>79</v>
      </c>
      <c r="C50" s="124"/>
      <c r="D50" s="124"/>
      <c r="E50" s="124"/>
      <c r="F50" s="124"/>
      <c r="G50" s="125"/>
      <c r="H50" s="50">
        <v>0</v>
      </c>
      <c r="I50" s="5">
        <f>I34*H50</f>
        <v>0</v>
      </c>
      <c r="J50" s="57">
        <v>362</v>
      </c>
      <c r="K50" s="46">
        <f t="shared" si="1"/>
        <v>0</v>
      </c>
    </row>
    <row r="51" spans="2:11" hidden="1" x14ac:dyDescent="0.25">
      <c r="B51" s="123" t="s">
        <v>80</v>
      </c>
      <c r="C51" s="124"/>
      <c r="D51" s="124"/>
      <c r="E51" s="124"/>
      <c r="F51" s="124"/>
      <c r="G51" s="125"/>
      <c r="H51" s="50">
        <v>0</v>
      </c>
      <c r="I51" s="5">
        <f>I34*H51</f>
        <v>0</v>
      </c>
      <c r="J51" s="57">
        <v>384</v>
      </c>
      <c r="K51" s="46">
        <f t="shared" si="1"/>
        <v>0</v>
      </c>
    </row>
    <row r="52" spans="2:11" hidden="1" x14ac:dyDescent="0.25">
      <c r="B52" s="123" t="s">
        <v>81</v>
      </c>
      <c r="C52" s="124"/>
      <c r="D52" s="124"/>
      <c r="E52" s="124"/>
      <c r="F52" s="124"/>
      <c r="G52" s="125"/>
      <c r="H52" s="50">
        <v>0</v>
      </c>
      <c r="I52" s="5">
        <f>I34*H52</f>
        <v>0</v>
      </c>
      <c r="J52" s="57">
        <v>391</v>
      </c>
      <c r="K52" s="46">
        <f t="shared" si="1"/>
        <v>0</v>
      </c>
    </row>
    <row r="53" spans="2:11" hidden="1" x14ac:dyDescent="0.25">
      <c r="B53" s="123" t="s">
        <v>82</v>
      </c>
      <c r="C53" s="124"/>
      <c r="D53" s="124"/>
      <c r="E53" s="124"/>
      <c r="F53" s="124"/>
      <c r="G53" s="125"/>
      <c r="H53" s="50">
        <v>0</v>
      </c>
      <c r="I53" s="5">
        <f>I34*H53</f>
        <v>0</v>
      </c>
      <c r="J53" s="57">
        <v>480</v>
      </c>
      <c r="K53" s="46">
        <f t="shared" si="1"/>
        <v>0</v>
      </c>
    </row>
    <row r="54" spans="2:11" hidden="1" x14ac:dyDescent="0.25">
      <c r="B54" s="123" t="s">
        <v>83</v>
      </c>
      <c r="C54" s="124"/>
      <c r="D54" s="124"/>
      <c r="E54" s="124"/>
      <c r="F54" s="124"/>
      <c r="G54" s="125"/>
      <c r="H54" s="50">
        <v>0</v>
      </c>
      <c r="I54" s="5">
        <f>I34*H54</f>
        <v>0</v>
      </c>
      <c r="J54" s="57">
        <v>510</v>
      </c>
      <c r="K54" s="46">
        <f t="shared" si="1"/>
        <v>0</v>
      </c>
    </row>
    <row r="55" spans="2:11" hidden="1" x14ac:dyDescent="0.25">
      <c r="B55" s="123" t="s">
        <v>84</v>
      </c>
      <c r="C55" s="124"/>
      <c r="D55" s="124"/>
      <c r="E55" s="124"/>
      <c r="F55" s="124"/>
      <c r="G55" s="125"/>
      <c r="H55" s="50">
        <v>0</v>
      </c>
      <c r="I55" s="5">
        <f>I34*H55</f>
        <v>0</v>
      </c>
      <c r="J55" s="57">
        <v>630</v>
      </c>
      <c r="K55" s="46">
        <f t="shared" si="1"/>
        <v>0</v>
      </c>
    </row>
    <row r="56" spans="2:11" hidden="1" x14ac:dyDescent="0.25">
      <c r="B56" s="129" t="s">
        <v>1</v>
      </c>
      <c r="C56" s="130"/>
      <c r="D56" s="130"/>
      <c r="E56" s="130"/>
      <c r="F56" s="130"/>
      <c r="G56" s="131"/>
      <c r="H56" s="26">
        <v>1</v>
      </c>
      <c r="I56" s="5">
        <f>I34*H56</f>
        <v>0</v>
      </c>
      <c r="J56" s="55">
        <v>89.9</v>
      </c>
      <c r="K56" s="35">
        <f t="shared" si="1"/>
        <v>0</v>
      </c>
    </row>
    <row r="57" spans="2:11" hidden="1" x14ac:dyDescent="0.25">
      <c r="B57" s="129" t="s">
        <v>2</v>
      </c>
      <c r="C57" s="130"/>
      <c r="D57" s="130"/>
      <c r="E57" s="130"/>
      <c r="F57" s="130"/>
      <c r="G57" s="131"/>
      <c r="H57" s="26">
        <v>1</v>
      </c>
      <c r="I57" s="5">
        <f>I34*H57</f>
        <v>0</v>
      </c>
      <c r="J57" s="55">
        <v>20.9</v>
      </c>
      <c r="K57" s="35">
        <f t="shared" si="1"/>
        <v>0</v>
      </c>
    </row>
    <row r="58" spans="2:11" hidden="1" x14ac:dyDescent="0.25">
      <c r="B58" s="129" t="s">
        <v>3</v>
      </c>
      <c r="C58" s="130"/>
      <c r="D58" s="130"/>
      <c r="E58" s="130"/>
      <c r="F58" s="130"/>
      <c r="G58" s="131"/>
      <c r="H58" s="26">
        <v>1</v>
      </c>
      <c r="I58" s="5">
        <f>I34*H58</f>
        <v>0</v>
      </c>
      <c r="J58" s="55">
        <v>63.9</v>
      </c>
      <c r="K58" s="35">
        <f t="shared" si="1"/>
        <v>0</v>
      </c>
    </row>
    <row r="59" spans="2:11" hidden="1" x14ac:dyDescent="0.25">
      <c r="B59" s="123" t="s">
        <v>9</v>
      </c>
      <c r="C59" s="124"/>
      <c r="D59" s="124"/>
      <c r="E59" s="124"/>
      <c r="F59" s="124"/>
      <c r="G59" s="125"/>
      <c r="H59" s="27">
        <v>1</v>
      </c>
      <c r="I59" s="5">
        <f>I34*H59</f>
        <v>0</v>
      </c>
      <c r="J59" s="55">
        <v>4.9000000000000004</v>
      </c>
      <c r="K59" s="35">
        <f t="shared" si="1"/>
        <v>0</v>
      </c>
    </row>
    <row r="60" spans="2:11" hidden="1" x14ac:dyDescent="0.25">
      <c r="B60" s="123" t="s">
        <v>15</v>
      </c>
      <c r="C60" s="124"/>
      <c r="D60" s="124"/>
      <c r="E60" s="124"/>
      <c r="F60" s="124"/>
      <c r="G60" s="125"/>
      <c r="H60" s="27">
        <v>1</v>
      </c>
      <c r="I60" s="5">
        <f>I34*H60</f>
        <v>0</v>
      </c>
      <c r="J60" s="55">
        <v>55.368749999999999</v>
      </c>
      <c r="K60" s="35">
        <f t="shared" si="1"/>
        <v>0</v>
      </c>
    </row>
    <row r="61" spans="2:11" hidden="1" x14ac:dyDescent="0.25">
      <c r="B61" s="123" t="s">
        <v>17</v>
      </c>
      <c r="C61" s="124"/>
      <c r="D61" s="124"/>
      <c r="E61" s="124"/>
      <c r="F61" s="124"/>
      <c r="G61" s="125"/>
      <c r="H61" s="27">
        <v>1</v>
      </c>
      <c r="I61" s="5">
        <f>I34*H61</f>
        <v>0</v>
      </c>
      <c r="J61" s="55">
        <v>31.65</v>
      </c>
      <c r="K61" s="35">
        <f t="shared" si="1"/>
        <v>0</v>
      </c>
    </row>
    <row r="62" spans="2:11" ht="15.75" hidden="1" thickBot="1" x14ac:dyDescent="0.3">
      <c r="B62" s="126" t="s">
        <v>13</v>
      </c>
      <c r="C62" s="127"/>
      <c r="D62" s="127"/>
      <c r="E62" s="127"/>
      <c r="F62" s="127"/>
      <c r="G62" s="128"/>
      <c r="H62" s="28">
        <v>4</v>
      </c>
      <c r="I62" s="6">
        <f>I34*H62</f>
        <v>0</v>
      </c>
      <c r="J62" s="36">
        <v>2.1</v>
      </c>
      <c r="K62" s="36">
        <f t="shared" si="1"/>
        <v>0</v>
      </c>
    </row>
    <row r="63" spans="2:11" ht="15.75" hidden="1" thickBot="1" x14ac:dyDescent="0.3">
      <c r="B63" s="13"/>
      <c r="C63" s="13"/>
      <c r="D63" s="13"/>
      <c r="E63" s="13"/>
      <c r="F63" s="13"/>
      <c r="G63" s="13"/>
      <c r="H63" s="14"/>
      <c r="I63" s="14"/>
      <c r="J63" s="38" t="s">
        <v>65</v>
      </c>
      <c r="K63" s="37">
        <f>SUM(K36:K62)</f>
        <v>0</v>
      </c>
    </row>
    <row r="64" spans="2:11" hidden="1" x14ac:dyDescent="0.25"/>
    <row r="65" spans="2:11" ht="15.75" hidden="1" thickBot="1" x14ac:dyDescent="0.3">
      <c r="B65" s="136" t="s">
        <v>85</v>
      </c>
      <c r="C65" s="137"/>
      <c r="D65" s="137"/>
      <c r="E65" s="137"/>
      <c r="F65" s="137"/>
      <c r="G65" s="138"/>
      <c r="H65" s="7" t="s">
        <v>8</v>
      </c>
      <c r="I65" s="22">
        <v>0</v>
      </c>
      <c r="J65" s="145" t="s">
        <v>66</v>
      </c>
      <c r="K65" s="146"/>
    </row>
    <row r="66" spans="2:11" ht="15.75" hidden="1" thickBot="1" x14ac:dyDescent="0.3">
      <c r="B66" s="139" t="s">
        <v>6</v>
      </c>
      <c r="C66" s="140"/>
      <c r="D66" s="140"/>
      <c r="E66" s="140"/>
      <c r="F66" s="140"/>
      <c r="G66" s="141"/>
      <c r="H66" s="7" t="s">
        <v>4</v>
      </c>
      <c r="I66" s="54" t="s">
        <v>5</v>
      </c>
      <c r="J66" s="29" t="s">
        <v>63</v>
      </c>
      <c r="K66" s="33" t="s">
        <v>64</v>
      </c>
    </row>
    <row r="67" spans="2:11" hidden="1" x14ac:dyDescent="0.25">
      <c r="B67" s="142" t="s">
        <v>18</v>
      </c>
      <c r="C67" s="143"/>
      <c r="D67" s="143"/>
      <c r="E67" s="143"/>
      <c r="F67" s="143"/>
      <c r="G67" s="144"/>
      <c r="H67" s="50">
        <v>1</v>
      </c>
      <c r="I67" s="47">
        <f>I65*H67</f>
        <v>0</v>
      </c>
      <c r="J67" s="56">
        <v>188.9</v>
      </c>
      <c r="K67" s="34">
        <f t="shared" ref="K67:K86" si="2">I67*J67</f>
        <v>0</v>
      </c>
    </row>
    <row r="68" spans="2:11" hidden="1" x14ac:dyDescent="0.25">
      <c r="B68" s="49" t="s">
        <v>19</v>
      </c>
      <c r="C68" s="44"/>
      <c r="D68" s="44"/>
      <c r="E68" s="44"/>
      <c r="F68" s="44"/>
      <c r="G68" s="45"/>
      <c r="H68" s="50">
        <v>0</v>
      </c>
      <c r="I68" s="5">
        <f>I65*H68</f>
        <v>0</v>
      </c>
      <c r="J68" s="57">
        <v>249.9</v>
      </c>
      <c r="K68" s="46">
        <f t="shared" si="2"/>
        <v>0</v>
      </c>
    </row>
    <row r="69" spans="2:11" hidden="1" x14ac:dyDescent="0.25">
      <c r="B69" s="49" t="s">
        <v>0</v>
      </c>
      <c r="C69" s="44"/>
      <c r="D69" s="44"/>
      <c r="E69" s="44"/>
      <c r="F69" s="44"/>
      <c r="G69" s="45"/>
      <c r="H69" s="50">
        <v>0</v>
      </c>
      <c r="I69" s="5">
        <f>I65*H69</f>
        <v>0</v>
      </c>
      <c r="J69" s="57">
        <v>369.9</v>
      </c>
      <c r="K69" s="46">
        <f t="shared" si="2"/>
        <v>0</v>
      </c>
    </row>
    <row r="70" spans="2:11" hidden="1" x14ac:dyDescent="0.25">
      <c r="B70" s="49" t="s">
        <v>68</v>
      </c>
      <c r="C70" s="44"/>
      <c r="D70" s="44"/>
      <c r="E70" s="44"/>
      <c r="F70" s="44"/>
      <c r="G70" s="45"/>
      <c r="H70" s="50">
        <v>0</v>
      </c>
      <c r="I70" s="5">
        <f>I65*H70</f>
        <v>0</v>
      </c>
      <c r="J70" s="57">
        <v>196.9</v>
      </c>
      <c r="K70" s="46">
        <f t="shared" si="2"/>
        <v>0</v>
      </c>
    </row>
    <row r="71" spans="2:11" hidden="1" x14ac:dyDescent="0.25">
      <c r="B71" s="49" t="s">
        <v>69</v>
      </c>
      <c r="C71" s="44"/>
      <c r="D71" s="44"/>
      <c r="E71" s="44"/>
      <c r="F71" s="44"/>
      <c r="G71" s="45"/>
      <c r="H71" s="50">
        <v>0</v>
      </c>
      <c r="I71" s="5">
        <f>I65*H71</f>
        <v>0</v>
      </c>
      <c r="J71" s="57">
        <v>257.89999999999998</v>
      </c>
      <c r="K71" s="46">
        <f t="shared" si="2"/>
        <v>0</v>
      </c>
    </row>
    <row r="72" spans="2:11" hidden="1" x14ac:dyDescent="0.25">
      <c r="B72" s="49" t="s">
        <v>70</v>
      </c>
      <c r="C72" s="44"/>
      <c r="D72" s="44"/>
      <c r="E72" s="44"/>
      <c r="F72" s="44"/>
      <c r="G72" s="45"/>
      <c r="H72" s="50">
        <v>0</v>
      </c>
      <c r="I72" s="5">
        <f>I65*H72</f>
        <v>0</v>
      </c>
      <c r="J72" s="57">
        <v>437.9</v>
      </c>
      <c r="K72" s="46">
        <f t="shared" si="2"/>
        <v>0</v>
      </c>
    </row>
    <row r="73" spans="2:11" hidden="1" x14ac:dyDescent="0.25">
      <c r="B73" s="49" t="s">
        <v>71</v>
      </c>
      <c r="C73" s="44"/>
      <c r="D73" s="44"/>
      <c r="E73" s="44"/>
      <c r="F73" s="44"/>
      <c r="G73" s="45"/>
      <c r="H73" s="50">
        <v>0</v>
      </c>
      <c r="I73" s="5">
        <f>I65*H73</f>
        <v>0</v>
      </c>
      <c r="J73" s="57">
        <v>682.9</v>
      </c>
      <c r="K73" s="46">
        <f t="shared" si="2"/>
        <v>0</v>
      </c>
    </row>
    <row r="74" spans="2:11" hidden="1" x14ac:dyDescent="0.25">
      <c r="B74" s="49" t="s">
        <v>72</v>
      </c>
      <c r="C74" s="44"/>
      <c r="D74" s="44"/>
      <c r="E74" s="44"/>
      <c r="F74" s="44"/>
      <c r="G74" s="45"/>
      <c r="H74" s="50">
        <v>0</v>
      </c>
      <c r="I74" s="5">
        <f>I65*H74</f>
        <v>0</v>
      </c>
      <c r="J74" s="57">
        <v>799.9</v>
      </c>
      <c r="K74" s="46">
        <f t="shared" si="2"/>
        <v>0</v>
      </c>
    </row>
    <row r="75" spans="2:11" hidden="1" x14ac:dyDescent="0.25">
      <c r="B75" s="49" t="s">
        <v>73</v>
      </c>
      <c r="C75" s="44"/>
      <c r="D75" s="44"/>
      <c r="E75" s="44"/>
      <c r="F75" s="44"/>
      <c r="G75" s="45"/>
      <c r="H75" s="50">
        <v>0</v>
      </c>
      <c r="I75" s="5">
        <f>I65*H75</f>
        <v>0</v>
      </c>
      <c r="J75" s="57">
        <v>649.9</v>
      </c>
      <c r="K75" s="46">
        <f t="shared" si="2"/>
        <v>0</v>
      </c>
    </row>
    <row r="76" spans="2:11" hidden="1" x14ac:dyDescent="0.25">
      <c r="B76" s="123" t="s">
        <v>86</v>
      </c>
      <c r="C76" s="124"/>
      <c r="D76" s="124"/>
      <c r="E76" s="124"/>
      <c r="F76" s="124"/>
      <c r="G76" s="125"/>
      <c r="H76" s="50">
        <v>1</v>
      </c>
      <c r="I76" s="5">
        <f>I65*H76</f>
        <v>0</v>
      </c>
      <c r="J76" s="55">
        <v>489.9</v>
      </c>
      <c r="K76" s="46">
        <f t="shared" si="2"/>
        <v>0</v>
      </c>
    </row>
    <row r="77" spans="2:11" hidden="1" x14ac:dyDescent="0.25">
      <c r="B77" s="123" t="s">
        <v>87</v>
      </c>
      <c r="C77" s="124"/>
      <c r="D77" s="124"/>
      <c r="E77" s="124"/>
      <c r="F77" s="124"/>
      <c r="G77" s="125"/>
      <c r="H77" s="50">
        <v>0</v>
      </c>
      <c r="I77" s="5">
        <f>I65*H77</f>
        <v>0</v>
      </c>
      <c r="J77" s="55">
        <v>549.9</v>
      </c>
      <c r="K77" s="46">
        <f t="shared" si="2"/>
        <v>0</v>
      </c>
    </row>
    <row r="78" spans="2:11" hidden="1" x14ac:dyDescent="0.25">
      <c r="B78" s="123" t="s">
        <v>11</v>
      </c>
      <c r="C78" s="124"/>
      <c r="D78" s="124"/>
      <c r="E78" s="124"/>
      <c r="F78" s="124"/>
      <c r="G78" s="125"/>
      <c r="H78" s="50">
        <v>0</v>
      </c>
      <c r="I78" s="5">
        <f>I65*H78</f>
        <v>0</v>
      </c>
      <c r="J78" s="85">
        <v>669.9</v>
      </c>
      <c r="K78" s="46">
        <f t="shared" si="2"/>
        <v>0</v>
      </c>
    </row>
    <row r="79" spans="2:11" hidden="1" x14ac:dyDescent="0.25">
      <c r="B79" s="123" t="s">
        <v>24</v>
      </c>
      <c r="C79" s="124"/>
      <c r="D79" s="124"/>
      <c r="E79" s="124"/>
      <c r="F79" s="124"/>
      <c r="G79" s="125"/>
      <c r="H79" s="25">
        <v>1</v>
      </c>
      <c r="I79" s="5">
        <f>I65*H79</f>
        <v>0</v>
      </c>
      <c r="J79" s="85">
        <v>63.9</v>
      </c>
      <c r="K79" s="46">
        <f t="shared" si="2"/>
        <v>0</v>
      </c>
    </row>
    <row r="80" spans="2:11" hidden="1" x14ac:dyDescent="0.25">
      <c r="B80" s="129" t="s">
        <v>12</v>
      </c>
      <c r="C80" s="130"/>
      <c r="D80" s="130"/>
      <c r="E80" s="130"/>
      <c r="F80" s="130"/>
      <c r="G80" s="135"/>
      <c r="H80" s="25">
        <v>1</v>
      </c>
      <c r="I80" s="5">
        <f>I65*H80</f>
        <v>0</v>
      </c>
      <c r="J80" s="64">
        <v>116.8</v>
      </c>
      <c r="K80" s="46">
        <f t="shared" si="2"/>
        <v>0</v>
      </c>
    </row>
    <row r="81" spans="1:11" hidden="1" x14ac:dyDescent="0.25">
      <c r="B81" s="129" t="s">
        <v>88</v>
      </c>
      <c r="C81" s="130"/>
      <c r="D81" s="130"/>
      <c r="E81" s="130"/>
      <c r="F81" s="130"/>
      <c r="G81" s="135"/>
      <c r="H81" s="25">
        <v>0.3</v>
      </c>
      <c r="I81" s="5">
        <f>I65*H81</f>
        <v>0</v>
      </c>
      <c r="J81" s="86">
        <v>139.08000000000001</v>
      </c>
      <c r="K81" s="46">
        <f t="shared" si="2"/>
        <v>0</v>
      </c>
    </row>
    <row r="82" spans="1:11" hidden="1" x14ac:dyDescent="0.25">
      <c r="B82" s="123" t="s">
        <v>67</v>
      </c>
      <c r="C82" s="124"/>
      <c r="D82" s="124"/>
      <c r="E82" s="124"/>
      <c r="F82" s="124"/>
      <c r="G82" s="125"/>
      <c r="H82" s="25">
        <v>2</v>
      </c>
      <c r="I82" s="5">
        <f>I65*H82</f>
        <v>0</v>
      </c>
      <c r="J82" s="55">
        <v>12.88125</v>
      </c>
      <c r="K82" s="46">
        <f t="shared" si="2"/>
        <v>0</v>
      </c>
    </row>
    <row r="83" spans="1:11" hidden="1" x14ac:dyDescent="0.25">
      <c r="B83" s="129" t="s">
        <v>22</v>
      </c>
      <c r="C83" s="130"/>
      <c r="D83" s="130"/>
      <c r="E83" s="130"/>
      <c r="F83" s="130"/>
      <c r="G83" s="135"/>
      <c r="H83" s="25">
        <v>1</v>
      </c>
      <c r="I83" s="5">
        <f>I65*H83</f>
        <v>0</v>
      </c>
      <c r="J83" s="55">
        <v>10.262500000000001</v>
      </c>
      <c r="K83" s="46">
        <f t="shared" si="2"/>
        <v>0</v>
      </c>
    </row>
    <row r="84" spans="1:11" hidden="1" x14ac:dyDescent="0.25">
      <c r="B84" s="123" t="s">
        <v>23</v>
      </c>
      <c r="C84" s="124"/>
      <c r="D84" s="124"/>
      <c r="E84" s="124"/>
      <c r="F84" s="124"/>
      <c r="G84" s="125"/>
      <c r="H84" s="25">
        <v>1</v>
      </c>
      <c r="I84" s="5">
        <f>I65*H84</f>
        <v>0</v>
      </c>
      <c r="J84" s="55">
        <v>15.562499999999998</v>
      </c>
      <c r="K84" s="46">
        <f t="shared" si="2"/>
        <v>0</v>
      </c>
    </row>
    <row r="85" spans="1:11" hidden="1" x14ac:dyDescent="0.25">
      <c r="B85" s="123" t="s">
        <v>37</v>
      </c>
      <c r="C85" s="124"/>
      <c r="D85" s="124"/>
      <c r="E85" s="124"/>
      <c r="F85" s="124"/>
      <c r="G85" s="125"/>
      <c r="H85" s="25">
        <v>1</v>
      </c>
      <c r="I85" s="5">
        <f>I65*H85</f>
        <v>0</v>
      </c>
      <c r="J85" s="57">
        <v>39.549999999999997</v>
      </c>
      <c r="K85" s="46">
        <f t="shared" si="2"/>
        <v>0</v>
      </c>
    </row>
    <row r="86" spans="1:11" ht="15.75" hidden="1" thickBot="1" x14ac:dyDescent="0.3">
      <c r="B86" s="126" t="s">
        <v>13</v>
      </c>
      <c r="C86" s="127"/>
      <c r="D86" s="127"/>
      <c r="E86" s="127"/>
      <c r="F86" s="127"/>
      <c r="G86" s="128"/>
      <c r="H86" s="28">
        <v>4</v>
      </c>
      <c r="I86" s="6">
        <f>I65*H86</f>
        <v>0</v>
      </c>
      <c r="J86" s="36">
        <v>2.1</v>
      </c>
      <c r="K86" s="36">
        <f t="shared" si="2"/>
        <v>0</v>
      </c>
    </row>
    <row r="87" spans="1:11" ht="15.75" hidden="1" thickBot="1" x14ac:dyDescent="0.3">
      <c r="B87" s="13"/>
      <c r="C87" s="13"/>
      <c r="D87" s="13"/>
      <c r="E87" s="13"/>
      <c r="F87" s="13"/>
      <c r="G87" s="13"/>
      <c r="H87" s="14"/>
      <c r="I87" s="14"/>
      <c r="J87" s="38" t="s">
        <v>65</v>
      </c>
      <c r="K87" s="37">
        <f>SUM(K67:K86)</f>
        <v>0</v>
      </c>
    </row>
    <row r="88" spans="1:11" ht="15.75" thickBot="1" x14ac:dyDescent="0.3"/>
    <row r="89" spans="1:11" ht="15.75" thickBot="1" x14ac:dyDescent="0.3">
      <c r="B89" s="136" t="s">
        <v>89</v>
      </c>
      <c r="C89" s="137"/>
      <c r="D89" s="137"/>
      <c r="E89" s="137"/>
      <c r="F89" s="137"/>
      <c r="G89" s="138"/>
      <c r="H89" s="7" t="s">
        <v>8</v>
      </c>
      <c r="I89" s="22">
        <v>66</v>
      </c>
      <c r="J89" s="145" t="s">
        <v>66</v>
      </c>
      <c r="K89" s="146"/>
    </row>
    <row r="90" spans="1:11" ht="15.75" thickBot="1" x14ac:dyDescent="0.3">
      <c r="B90" s="139" t="s">
        <v>6</v>
      </c>
      <c r="C90" s="140"/>
      <c r="D90" s="140"/>
      <c r="E90" s="140"/>
      <c r="F90" s="140"/>
      <c r="G90" s="141"/>
      <c r="H90" s="7" t="s">
        <v>4</v>
      </c>
      <c r="I90" s="54" t="s">
        <v>5</v>
      </c>
      <c r="J90" s="29" t="s">
        <v>63</v>
      </c>
      <c r="K90" s="33" t="s">
        <v>64</v>
      </c>
    </row>
    <row r="91" spans="1:11" x14ac:dyDescent="0.25">
      <c r="A91" s="47">
        <v>2410</v>
      </c>
      <c r="B91" s="142" t="s">
        <v>18</v>
      </c>
      <c r="C91" s="143"/>
      <c r="D91" s="143"/>
      <c r="E91" s="143"/>
      <c r="F91" s="143"/>
      <c r="G91" s="144"/>
      <c r="H91" s="50">
        <v>1</v>
      </c>
      <c r="I91" s="47">
        <f>I89*H91</f>
        <v>66</v>
      </c>
      <c r="J91" s="56">
        <v>188.9</v>
      </c>
      <c r="K91" s="34">
        <f t="shared" ref="K91:K125" si="3">I91*J91</f>
        <v>12467.4</v>
      </c>
    </row>
    <row r="92" spans="1:11" x14ac:dyDescent="0.25">
      <c r="A92" s="5">
        <v>2412</v>
      </c>
      <c r="B92" s="49" t="s">
        <v>19</v>
      </c>
      <c r="C92" s="44"/>
      <c r="D92" s="44"/>
      <c r="E92" s="44"/>
      <c r="F92" s="44"/>
      <c r="G92" s="45"/>
      <c r="H92" s="50">
        <v>0</v>
      </c>
      <c r="I92" s="5">
        <f>I89*H92</f>
        <v>0</v>
      </c>
      <c r="J92" s="57">
        <v>249.9</v>
      </c>
      <c r="K92" s="46">
        <f t="shared" si="3"/>
        <v>0</v>
      </c>
    </row>
    <row r="93" spans="1:11" x14ac:dyDescent="0.25">
      <c r="A93" s="5">
        <v>2414</v>
      </c>
      <c r="B93" s="49" t="s">
        <v>0</v>
      </c>
      <c r="C93" s="44"/>
      <c r="D93" s="44"/>
      <c r="E93" s="44"/>
      <c r="F93" s="44"/>
      <c r="G93" s="45"/>
      <c r="H93" s="50">
        <v>0</v>
      </c>
      <c r="I93" s="5">
        <f>I89*H93</f>
        <v>0</v>
      </c>
      <c r="J93" s="57">
        <v>369.9</v>
      </c>
      <c r="K93" s="46">
        <f t="shared" si="3"/>
        <v>0</v>
      </c>
    </row>
    <row r="94" spans="1:11" x14ac:dyDescent="0.25">
      <c r="A94" s="5">
        <v>2409</v>
      </c>
      <c r="B94" s="49" t="s">
        <v>68</v>
      </c>
      <c r="C94" s="44"/>
      <c r="D94" s="44"/>
      <c r="E94" s="44"/>
      <c r="F94" s="44"/>
      <c r="G94" s="45"/>
      <c r="H94" s="50">
        <v>0</v>
      </c>
      <c r="I94" s="5">
        <f>I89*H94</f>
        <v>0</v>
      </c>
      <c r="J94" s="57">
        <v>196.9</v>
      </c>
      <c r="K94" s="46">
        <f t="shared" si="3"/>
        <v>0</v>
      </c>
    </row>
    <row r="95" spans="1:11" x14ac:dyDescent="0.25">
      <c r="A95" s="5">
        <v>2411</v>
      </c>
      <c r="B95" s="49" t="s">
        <v>69</v>
      </c>
      <c r="C95" s="44"/>
      <c r="D95" s="44"/>
      <c r="E95" s="44"/>
      <c r="F95" s="44"/>
      <c r="G95" s="45"/>
      <c r="H95" s="50">
        <v>0</v>
      </c>
      <c r="I95" s="5">
        <f>I89*H95</f>
        <v>0</v>
      </c>
      <c r="J95" s="57">
        <v>257.89999999999998</v>
      </c>
      <c r="K95" s="46">
        <f t="shared" si="3"/>
        <v>0</v>
      </c>
    </row>
    <row r="96" spans="1:11" x14ac:dyDescent="0.25">
      <c r="A96" s="5">
        <v>2413</v>
      </c>
      <c r="B96" s="49" t="s">
        <v>70</v>
      </c>
      <c r="C96" s="44"/>
      <c r="D96" s="44"/>
      <c r="E96" s="44"/>
      <c r="F96" s="44"/>
      <c r="G96" s="45"/>
      <c r="H96" s="50">
        <v>0</v>
      </c>
      <c r="I96" s="5">
        <v>0</v>
      </c>
      <c r="J96" s="57">
        <v>437.9</v>
      </c>
      <c r="K96" s="46">
        <f t="shared" si="3"/>
        <v>0</v>
      </c>
    </row>
    <row r="97" spans="1:11" x14ac:dyDescent="0.25">
      <c r="A97" s="5">
        <v>2407</v>
      </c>
      <c r="B97" s="49" t="s">
        <v>71</v>
      </c>
      <c r="C97" s="44"/>
      <c r="D97" s="44"/>
      <c r="E97" s="44"/>
      <c r="F97" s="44"/>
      <c r="G97" s="45"/>
      <c r="H97" s="50">
        <v>0</v>
      </c>
      <c r="I97" s="5">
        <f>I89*H97</f>
        <v>0</v>
      </c>
      <c r="J97" s="57">
        <v>682.9</v>
      </c>
      <c r="K97" s="46">
        <f t="shared" si="3"/>
        <v>0</v>
      </c>
    </row>
    <row r="98" spans="1:11" x14ac:dyDescent="0.25">
      <c r="A98" s="5">
        <v>2408</v>
      </c>
      <c r="B98" s="49" t="s">
        <v>72</v>
      </c>
      <c r="C98" s="44"/>
      <c r="D98" s="44"/>
      <c r="E98" s="44"/>
      <c r="F98" s="44"/>
      <c r="G98" s="45"/>
      <c r="H98" s="50">
        <v>0</v>
      </c>
      <c r="I98" s="5">
        <f>I89*H98</f>
        <v>0</v>
      </c>
      <c r="J98" s="57">
        <v>799.9</v>
      </c>
      <c r="K98" s="46">
        <f t="shared" si="3"/>
        <v>0</v>
      </c>
    </row>
    <row r="99" spans="1:11" x14ac:dyDescent="0.25">
      <c r="A99" s="5">
        <v>2406</v>
      </c>
      <c r="B99" s="49" t="s">
        <v>73</v>
      </c>
      <c r="C99" s="44"/>
      <c r="D99" s="44"/>
      <c r="E99" s="44"/>
      <c r="F99" s="44"/>
      <c r="G99" s="45"/>
      <c r="H99" s="50">
        <v>0</v>
      </c>
      <c r="I99" s="5">
        <f>I89*H99</f>
        <v>0</v>
      </c>
      <c r="J99" s="57">
        <v>649.9</v>
      </c>
      <c r="K99" s="46">
        <f t="shared" si="3"/>
        <v>0</v>
      </c>
    </row>
    <row r="100" spans="1:11" x14ac:dyDescent="0.25">
      <c r="A100" s="5">
        <v>2431</v>
      </c>
      <c r="B100" s="123" t="s">
        <v>86</v>
      </c>
      <c r="C100" s="124"/>
      <c r="D100" s="124"/>
      <c r="E100" s="124"/>
      <c r="F100" s="124"/>
      <c r="G100" s="125"/>
      <c r="H100" s="50">
        <v>0</v>
      </c>
      <c r="I100" s="5">
        <f>I89*H100</f>
        <v>0</v>
      </c>
      <c r="J100" s="55">
        <v>489.9</v>
      </c>
      <c r="K100" s="46">
        <f t="shared" si="3"/>
        <v>0</v>
      </c>
    </row>
    <row r="101" spans="1:11" x14ac:dyDescent="0.25">
      <c r="A101" s="5">
        <v>2432</v>
      </c>
      <c r="B101" s="123" t="s">
        <v>87</v>
      </c>
      <c r="C101" s="124"/>
      <c r="D101" s="124"/>
      <c r="E101" s="124"/>
      <c r="F101" s="124"/>
      <c r="G101" s="125"/>
      <c r="H101" s="50">
        <v>0</v>
      </c>
      <c r="I101" s="5">
        <f>I89*H101</f>
        <v>0</v>
      </c>
      <c r="J101" s="55">
        <v>549.9</v>
      </c>
      <c r="K101" s="46">
        <f t="shared" si="3"/>
        <v>0</v>
      </c>
    </row>
    <row r="102" spans="1:11" x14ac:dyDescent="0.25">
      <c r="A102" s="5">
        <v>2433</v>
      </c>
      <c r="B102" s="123" t="s">
        <v>11</v>
      </c>
      <c r="C102" s="124"/>
      <c r="D102" s="124"/>
      <c r="E102" s="124"/>
      <c r="F102" s="124"/>
      <c r="G102" s="125"/>
      <c r="H102" s="50">
        <v>1</v>
      </c>
      <c r="I102" s="5">
        <f>I89*H102</f>
        <v>66</v>
      </c>
      <c r="J102" s="85">
        <v>669.9</v>
      </c>
      <c r="K102" s="46">
        <f t="shared" si="3"/>
        <v>44213.4</v>
      </c>
    </row>
    <row r="103" spans="1:11" x14ac:dyDescent="0.25">
      <c r="A103" s="5">
        <v>2234</v>
      </c>
      <c r="B103" s="123" t="s">
        <v>24</v>
      </c>
      <c r="C103" s="124"/>
      <c r="D103" s="124"/>
      <c r="E103" s="124"/>
      <c r="F103" s="124"/>
      <c r="G103" s="125"/>
      <c r="H103" s="25">
        <v>1</v>
      </c>
      <c r="I103" s="5">
        <f>I89*H103</f>
        <v>66</v>
      </c>
      <c r="J103" s="85">
        <v>63.9</v>
      </c>
      <c r="K103" s="46">
        <f t="shared" si="3"/>
        <v>4217.3999999999996</v>
      </c>
    </row>
    <row r="104" spans="1:11" x14ac:dyDescent="0.25">
      <c r="A104" s="5">
        <v>2217</v>
      </c>
      <c r="B104" s="129" t="s">
        <v>12</v>
      </c>
      <c r="C104" s="130"/>
      <c r="D104" s="130"/>
      <c r="E104" s="130"/>
      <c r="F104" s="130"/>
      <c r="G104" s="135"/>
      <c r="H104" s="25">
        <v>1</v>
      </c>
      <c r="I104" s="5">
        <f>I89*H104</f>
        <v>66</v>
      </c>
      <c r="J104" s="64">
        <v>116.8</v>
      </c>
      <c r="K104" s="46">
        <f t="shared" si="3"/>
        <v>7708.8</v>
      </c>
    </row>
    <row r="105" spans="1:11" x14ac:dyDescent="0.25">
      <c r="A105" s="5">
        <v>2403</v>
      </c>
      <c r="B105" s="123" t="s">
        <v>67</v>
      </c>
      <c r="C105" s="124"/>
      <c r="D105" s="124"/>
      <c r="E105" s="124"/>
      <c r="F105" s="124"/>
      <c r="G105" s="125"/>
      <c r="H105" s="25">
        <v>1</v>
      </c>
      <c r="I105" s="5">
        <f>I89*H105</f>
        <v>66</v>
      </c>
      <c r="J105" s="85">
        <v>12.88125</v>
      </c>
      <c r="K105" s="46">
        <f t="shared" si="3"/>
        <v>850.16250000000002</v>
      </c>
    </row>
    <row r="106" spans="1:11" x14ac:dyDescent="0.25">
      <c r="A106" s="5">
        <v>2439</v>
      </c>
      <c r="B106" s="123" t="s">
        <v>23</v>
      </c>
      <c r="C106" s="124"/>
      <c r="D106" s="124"/>
      <c r="E106" s="124"/>
      <c r="F106" s="124"/>
      <c r="G106" s="125"/>
      <c r="H106" s="25">
        <v>1</v>
      </c>
      <c r="I106" s="5">
        <f>I89*H106</f>
        <v>66</v>
      </c>
      <c r="J106" s="55">
        <v>15.562499999999998</v>
      </c>
      <c r="K106" s="46">
        <f t="shared" si="3"/>
        <v>1027.1249999999998</v>
      </c>
    </row>
    <row r="107" spans="1:11" x14ac:dyDescent="0.25">
      <c r="A107" s="5">
        <v>2234</v>
      </c>
      <c r="B107" s="123" t="s">
        <v>37</v>
      </c>
      <c r="C107" s="124"/>
      <c r="D107" s="124"/>
      <c r="E107" s="124"/>
      <c r="F107" s="124"/>
      <c r="G107" s="125"/>
      <c r="H107" s="25">
        <v>1</v>
      </c>
      <c r="I107" s="5">
        <f>I89*H107</f>
        <v>66</v>
      </c>
      <c r="J107" s="57">
        <v>39.549999999999997</v>
      </c>
      <c r="K107" s="46">
        <f t="shared" si="3"/>
        <v>2610.2999999999997</v>
      </c>
    </row>
    <row r="108" spans="1:11" x14ac:dyDescent="0.25">
      <c r="A108" s="5">
        <v>2431</v>
      </c>
      <c r="B108" s="123" t="s">
        <v>74</v>
      </c>
      <c r="C108" s="124"/>
      <c r="D108" s="124"/>
      <c r="E108" s="124"/>
      <c r="F108" s="124"/>
      <c r="G108" s="125"/>
      <c r="H108" s="50">
        <v>1</v>
      </c>
      <c r="I108" s="5">
        <f>I89*H108</f>
        <v>66</v>
      </c>
      <c r="J108" s="57">
        <v>229.9</v>
      </c>
      <c r="K108" s="46">
        <f t="shared" si="3"/>
        <v>15173.4</v>
      </c>
    </row>
    <row r="109" spans="1:11" x14ac:dyDescent="0.25">
      <c r="A109" s="5">
        <v>2432</v>
      </c>
      <c r="B109" s="123" t="s">
        <v>75</v>
      </c>
      <c r="C109" s="124"/>
      <c r="D109" s="124"/>
      <c r="E109" s="124"/>
      <c r="F109" s="124"/>
      <c r="G109" s="125"/>
      <c r="H109" s="50">
        <v>0</v>
      </c>
      <c r="I109" s="5">
        <f>I89*H109</f>
        <v>0</v>
      </c>
      <c r="J109" s="57">
        <v>356.9</v>
      </c>
      <c r="K109" s="46">
        <f t="shared" si="3"/>
        <v>0</v>
      </c>
    </row>
    <row r="110" spans="1:11" x14ac:dyDescent="0.25">
      <c r="A110" s="5">
        <v>2433</v>
      </c>
      <c r="B110" s="123" t="s">
        <v>76</v>
      </c>
      <c r="C110" s="124"/>
      <c r="D110" s="124"/>
      <c r="E110" s="124"/>
      <c r="F110" s="124"/>
      <c r="G110" s="125"/>
      <c r="H110" s="50">
        <v>0</v>
      </c>
      <c r="I110" s="5">
        <f>I89*H110</f>
        <v>0</v>
      </c>
      <c r="J110" s="57">
        <v>618.9</v>
      </c>
      <c r="K110" s="46">
        <f t="shared" si="3"/>
        <v>0</v>
      </c>
    </row>
    <row r="111" spans="1:11" x14ac:dyDescent="0.25">
      <c r="A111" s="5">
        <v>1788</v>
      </c>
      <c r="B111" s="123" t="s">
        <v>77</v>
      </c>
      <c r="C111" s="124"/>
      <c r="D111" s="124"/>
      <c r="E111" s="124"/>
      <c r="F111" s="124"/>
      <c r="G111" s="125"/>
      <c r="H111" s="50">
        <v>2</v>
      </c>
      <c r="I111" s="5">
        <f>I89*H111</f>
        <v>132</v>
      </c>
      <c r="J111" s="57">
        <v>259.89999999999998</v>
      </c>
      <c r="K111" s="46">
        <f t="shared" si="3"/>
        <v>34306.799999999996</v>
      </c>
    </row>
    <row r="112" spans="1:11" x14ac:dyDescent="0.25">
      <c r="A112" s="5">
        <v>2424</v>
      </c>
      <c r="B112" s="123" t="s">
        <v>78</v>
      </c>
      <c r="C112" s="124"/>
      <c r="D112" s="124"/>
      <c r="E112" s="124"/>
      <c r="F112" s="124"/>
      <c r="G112" s="125"/>
      <c r="H112" s="50">
        <v>0</v>
      </c>
      <c r="I112" s="5">
        <f>I89*H112</f>
        <v>0</v>
      </c>
      <c r="J112" s="57">
        <v>310</v>
      </c>
      <c r="K112" s="46">
        <f t="shared" si="3"/>
        <v>0</v>
      </c>
    </row>
    <row r="113" spans="1:11" x14ac:dyDescent="0.25">
      <c r="A113" s="5">
        <v>2425</v>
      </c>
      <c r="B113" s="123" t="s">
        <v>79</v>
      </c>
      <c r="C113" s="124"/>
      <c r="D113" s="124"/>
      <c r="E113" s="124"/>
      <c r="F113" s="124"/>
      <c r="G113" s="125"/>
      <c r="H113" s="50">
        <v>0</v>
      </c>
      <c r="I113" s="5">
        <f>I89*H113</f>
        <v>0</v>
      </c>
      <c r="J113" s="57">
        <v>362</v>
      </c>
      <c r="K113" s="46">
        <f t="shared" si="3"/>
        <v>0</v>
      </c>
    </row>
    <row r="114" spans="1:11" x14ac:dyDescent="0.25">
      <c r="A114" s="5">
        <v>2426</v>
      </c>
      <c r="B114" s="123" t="s">
        <v>80</v>
      </c>
      <c r="C114" s="124"/>
      <c r="D114" s="124"/>
      <c r="E114" s="124"/>
      <c r="F114" s="124"/>
      <c r="G114" s="125"/>
      <c r="H114" s="50">
        <v>0</v>
      </c>
      <c r="I114" s="5">
        <f>I89*H114</f>
        <v>0</v>
      </c>
      <c r="J114" s="57">
        <v>384</v>
      </c>
      <c r="K114" s="46">
        <f t="shared" si="3"/>
        <v>0</v>
      </c>
    </row>
    <row r="115" spans="1:11" x14ac:dyDescent="0.25">
      <c r="A115" s="5">
        <v>2427</v>
      </c>
      <c r="B115" s="123" t="s">
        <v>81</v>
      </c>
      <c r="C115" s="124"/>
      <c r="D115" s="124"/>
      <c r="E115" s="124"/>
      <c r="F115" s="124"/>
      <c r="G115" s="125"/>
      <c r="H115" s="50">
        <v>0</v>
      </c>
      <c r="I115" s="5">
        <f>I89*H115</f>
        <v>0</v>
      </c>
      <c r="J115" s="57">
        <v>391</v>
      </c>
      <c r="K115" s="46">
        <f t="shared" si="3"/>
        <v>0</v>
      </c>
    </row>
    <row r="116" spans="1:11" x14ac:dyDescent="0.25">
      <c r="A116" s="5">
        <v>2428</v>
      </c>
      <c r="B116" s="123" t="s">
        <v>82</v>
      </c>
      <c r="C116" s="124"/>
      <c r="D116" s="124"/>
      <c r="E116" s="124"/>
      <c r="F116" s="124"/>
      <c r="G116" s="125"/>
      <c r="H116" s="50">
        <v>0</v>
      </c>
      <c r="I116" s="5">
        <f>I89*H116</f>
        <v>0</v>
      </c>
      <c r="J116" s="57">
        <v>480</v>
      </c>
      <c r="K116" s="46">
        <f t="shared" si="3"/>
        <v>0</v>
      </c>
    </row>
    <row r="117" spans="1:11" x14ac:dyDescent="0.25">
      <c r="A117" s="5">
        <v>2429</v>
      </c>
      <c r="B117" s="123" t="s">
        <v>83</v>
      </c>
      <c r="C117" s="124"/>
      <c r="D117" s="124"/>
      <c r="E117" s="124"/>
      <c r="F117" s="124"/>
      <c r="G117" s="125"/>
      <c r="H117" s="50">
        <v>0</v>
      </c>
      <c r="I117" s="5">
        <f>I89*H117</f>
        <v>0</v>
      </c>
      <c r="J117" s="57">
        <v>510</v>
      </c>
      <c r="K117" s="46">
        <f t="shared" si="3"/>
        <v>0</v>
      </c>
    </row>
    <row r="118" spans="1:11" x14ac:dyDescent="0.25">
      <c r="A118" s="5">
        <v>2430</v>
      </c>
      <c r="B118" s="123" t="s">
        <v>84</v>
      </c>
      <c r="C118" s="124"/>
      <c r="D118" s="124"/>
      <c r="E118" s="124"/>
      <c r="F118" s="124"/>
      <c r="G118" s="125"/>
      <c r="H118" s="50">
        <v>0</v>
      </c>
      <c r="I118" s="5">
        <f>I89*H118</f>
        <v>0</v>
      </c>
      <c r="J118" s="57">
        <v>630</v>
      </c>
      <c r="K118" s="46">
        <f t="shared" si="3"/>
        <v>0</v>
      </c>
    </row>
    <row r="119" spans="1:11" x14ac:dyDescent="0.25">
      <c r="A119" s="5">
        <v>2234</v>
      </c>
      <c r="B119" s="129" t="s">
        <v>1</v>
      </c>
      <c r="C119" s="130"/>
      <c r="D119" s="130"/>
      <c r="E119" s="130"/>
      <c r="F119" s="130"/>
      <c r="G119" s="131"/>
      <c r="H119" s="26">
        <v>1</v>
      </c>
      <c r="I119" s="5">
        <f>I89*H119</f>
        <v>66</v>
      </c>
      <c r="J119" s="55">
        <v>89.9</v>
      </c>
      <c r="K119" s="35">
        <f t="shared" si="3"/>
        <v>5933.4000000000005</v>
      </c>
    </row>
    <row r="120" spans="1:11" x14ac:dyDescent="0.25">
      <c r="A120" s="5">
        <v>11810</v>
      </c>
      <c r="B120" s="129" t="s">
        <v>2</v>
      </c>
      <c r="C120" s="130"/>
      <c r="D120" s="130"/>
      <c r="E120" s="130"/>
      <c r="F120" s="130"/>
      <c r="G120" s="131"/>
      <c r="H120" s="26">
        <v>1</v>
      </c>
      <c r="I120" s="5">
        <f>I89*H120</f>
        <v>66</v>
      </c>
      <c r="J120" s="55">
        <v>20.9</v>
      </c>
      <c r="K120" s="35">
        <f t="shared" si="3"/>
        <v>1379.3999999999999</v>
      </c>
    </row>
    <row r="121" spans="1:11" x14ac:dyDescent="0.25">
      <c r="A121" s="5">
        <v>2421</v>
      </c>
      <c r="B121" s="129" t="s">
        <v>3</v>
      </c>
      <c r="C121" s="130"/>
      <c r="D121" s="130"/>
      <c r="E121" s="130"/>
      <c r="F121" s="130"/>
      <c r="G121" s="131"/>
      <c r="H121" s="26">
        <v>1</v>
      </c>
      <c r="I121" s="5">
        <f>I89*H121</f>
        <v>66</v>
      </c>
      <c r="J121" s="55">
        <v>63.9</v>
      </c>
      <c r="K121" s="35">
        <f t="shared" si="3"/>
        <v>4217.3999999999996</v>
      </c>
    </row>
    <row r="122" spans="1:11" x14ac:dyDescent="0.25">
      <c r="A122" s="5">
        <v>1511</v>
      </c>
      <c r="B122" s="123" t="s">
        <v>9</v>
      </c>
      <c r="C122" s="124"/>
      <c r="D122" s="124"/>
      <c r="E122" s="124"/>
      <c r="F122" s="124"/>
      <c r="G122" s="125"/>
      <c r="H122" s="27">
        <v>1</v>
      </c>
      <c r="I122" s="5">
        <f>I89*H122</f>
        <v>66</v>
      </c>
      <c r="J122" s="55">
        <v>4.9000000000000004</v>
      </c>
      <c r="K122" s="35">
        <f t="shared" si="3"/>
        <v>323.40000000000003</v>
      </c>
    </row>
    <row r="123" spans="1:11" x14ac:dyDescent="0.25">
      <c r="A123" s="5">
        <v>2418</v>
      </c>
      <c r="B123" s="123" t="s">
        <v>15</v>
      </c>
      <c r="C123" s="124"/>
      <c r="D123" s="124"/>
      <c r="E123" s="124"/>
      <c r="F123" s="124"/>
      <c r="G123" s="125"/>
      <c r="H123" s="27">
        <v>1</v>
      </c>
      <c r="I123" s="5">
        <f>I89*H123</f>
        <v>66</v>
      </c>
      <c r="J123" s="55">
        <v>55.368749999999999</v>
      </c>
      <c r="K123" s="35">
        <f t="shared" si="3"/>
        <v>3654.3375000000001</v>
      </c>
    </row>
    <row r="124" spans="1:11" x14ac:dyDescent="0.25">
      <c r="A124" s="5">
        <v>2403</v>
      </c>
      <c r="B124" s="123" t="s">
        <v>17</v>
      </c>
      <c r="C124" s="124"/>
      <c r="D124" s="124"/>
      <c r="E124" s="124"/>
      <c r="F124" s="124"/>
      <c r="G124" s="125"/>
      <c r="H124" s="27">
        <v>1</v>
      </c>
      <c r="I124" s="5">
        <f>I89*H124</f>
        <v>66</v>
      </c>
      <c r="J124" s="55">
        <v>31.65</v>
      </c>
      <c r="K124" s="35">
        <f t="shared" si="3"/>
        <v>2088.9</v>
      </c>
    </row>
    <row r="125" spans="1:11" ht="15.75" thickBot="1" x14ac:dyDescent="0.3">
      <c r="A125" s="6">
        <v>1378</v>
      </c>
      <c r="B125" s="126" t="s">
        <v>13</v>
      </c>
      <c r="C125" s="127"/>
      <c r="D125" s="127"/>
      <c r="E125" s="127"/>
      <c r="F125" s="127"/>
      <c r="G125" s="128"/>
      <c r="H125" s="28">
        <v>4</v>
      </c>
      <c r="I125" s="6">
        <f>I89*H125</f>
        <v>264</v>
      </c>
      <c r="J125" s="36">
        <v>2.1</v>
      </c>
      <c r="K125" s="36">
        <f t="shared" si="3"/>
        <v>554.4</v>
      </c>
    </row>
    <row r="126" spans="1:11" ht="15.75" thickBot="1" x14ac:dyDescent="0.3">
      <c r="B126" s="13"/>
      <c r="C126" s="13"/>
      <c r="D126" s="13"/>
      <c r="E126" s="13"/>
      <c r="F126" s="13"/>
      <c r="G126" s="13"/>
      <c r="H126" s="14"/>
      <c r="I126" s="14"/>
      <c r="J126" s="38" t="s">
        <v>65</v>
      </c>
      <c r="K126" s="37">
        <f>SUM(K91:K125)</f>
        <v>140726.02499999997</v>
      </c>
    </row>
    <row r="127" spans="1:11" ht="15.75" thickBot="1" x14ac:dyDescent="0.3"/>
    <row r="128" spans="1:11" ht="15.75" thickBot="1" x14ac:dyDescent="0.3">
      <c r="B128" s="136" t="s">
        <v>14</v>
      </c>
      <c r="C128" s="137"/>
      <c r="D128" s="137"/>
      <c r="E128" s="137"/>
      <c r="F128" s="137"/>
      <c r="G128" s="138"/>
      <c r="H128" s="7" t="s">
        <v>52</v>
      </c>
      <c r="I128" s="8">
        <v>1</v>
      </c>
      <c r="J128" s="145" t="s">
        <v>66</v>
      </c>
      <c r="K128" s="146"/>
    </row>
    <row r="129" spans="1:11" ht="15.75" thickBot="1" x14ac:dyDescent="0.3">
      <c r="B129" s="139" t="s">
        <v>6</v>
      </c>
      <c r="C129" s="140"/>
      <c r="D129" s="140"/>
      <c r="E129" s="140"/>
      <c r="F129" s="140"/>
      <c r="G129" s="141"/>
      <c r="H129" s="7" t="s">
        <v>53</v>
      </c>
      <c r="I129" s="3" t="s">
        <v>5</v>
      </c>
      <c r="J129" s="29" t="s">
        <v>63</v>
      </c>
      <c r="K129" s="33" t="s">
        <v>64</v>
      </c>
    </row>
    <row r="130" spans="1:11" x14ac:dyDescent="0.25">
      <c r="A130" s="97">
        <v>1843</v>
      </c>
      <c r="B130" s="142" t="s">
        <v>25</v>
      </c>
      <c r="C130" s="143"/>
      <c r="D130" s="143"/>
      <c r="E130" s="143"/>
      <c r="F130" s="143"/>
      <c r="G130" s="144"/>
      <c r="H130" s="18">
        <v>7</v>
      </c>
      <c r="I130" s="47">
        <f>I128*H130</f>
        <v>7</v>
      </c>
      <c r="J130" s="51">
        <v>9.82</v>
      </c>
      <c r="K130" s="34">
        <f t="shared" ref="K130:K164" si="4">I130*J130</f>
        <v>68.740000000000009</v>
      </c>
    </row>
    <row r="131" spans="1:11" x14ac:dyDescent="0.25">
      <c r="A131" s="98">
        <v>2164</v>
      </c>
      <c r="B131" s="129" t="s">
        <v>26</v>
      </c>
      <c r="C131" s="130"/>
      <c r="D131" s="130"/>
      <c r="E131" s="130"/>
      <c r="F131" s="130"/>
      <c r="G131" s="131"/>
      <c r="H131" s="19">
        <v>5</v>
      </c>
      <c r="I131" s="5">
        <f>I128*H131</f>
        <v>5</v>
      </c>
      <c r="J131" s="52">
        <v>31.23</v>
      </c>
      <c r="K131" s="35">
        <f t="shared" si="4"/>
        <v>156.15</v>
      </c>
    </row>
    <row r="132" spans="1:11" x14ac:dyDescent="0.25">
      <c r="A132" s="98">
        <v>11211</v>
      </c>
      <c r="B132" s="129" t="s">
        <v>91</v>
      </c>
      <c r="C132" s="130"/>
      <c r="D132" s="130"/>
      <c r="E132" s="130"/>
      <c r="F132" s="130"/>
      <c r="G132" s="131"/>
      <c r="H132" s="19">
        <v>5</v>
      </c>
      <c r="I132" s="5">
        <f>I128*H132</f>
        <v>5</v>
      </c>
      <c r="J132" s="52">
        <v>29.16</v>
      </c>
      <c r="K132" s="35">
        <f t="shared" si="4"/>
        <v>145.80000000000001</v>
      </c>
    </row>
    <row r="133" spans="1:11" x14ac:dyDescent="0.25">
      <c r="A133" s="98">
        <v>2441</v>
      </c>
      <c r="B133" s="129" t="s">
        <v>27</v>
      </c>
      <c r="C133" s="130"/>
      <c r="D133" s="130"/>
      <c r="E133" s="130"/>
      <c r="F133" s="130"/>
      <c r="G133" s="131"/>
      <c r="H133" s="19">
        <v>2</v>
      </c>
      <c r="I133" s="5">
        <f>I128*H133</f>
        <v>2</v>
      </c>
      <c r="J133" s="61">
        <v>249</v>
      </c>
      <c r="K133" s="35">
        <f t="shared" si="4"/>
        <v>498</v>
      </c>
    </row>
    <row r="134" spans="1:11" x14ac:dyDescent="0.25">
      <c r="A134" s="98">
        <v>9790</v>
      </c>
      <c r="B134" s="161" t="s">
        <v>28</v>
      </c>
      <c r="C134" s="162"/>
      <c r="D134" s="162"/>
      <c r="E134" s="162"/>
      <c r="F134" s="162"/>
      <c r="G134" s="163"/>
      <c r="H134" s="19">
        <v>5</v>
      </c>
      <c r="I134" s="5">
        <f>I128*H134</f>
        <v>5</v>
      </c>
      <c r="J134" s="87">
        <v>58.7</v>
      </c>
      <c r="K134" s="35">
        <f t="shared" si="4"/>
        <v>293.5</v>
      </c>
    </row>
    <row r="135" spans="1:11" x14ac:dyDescent="0.25">
      <c r="A135" s="98">
        <v>2442</v>
      </c>
      <c r="B135" s="123" t="s">
        <v>44</v>
      </c>
      <c r="C135" s="124"/>
      <c r="D135" s="124"/>
      <c r="E135" s="124"/>
      <c r="F135" s="124"/>
      <c r="G135" s="125"/>
      <c r="H135" s="17">
        <v>2</v>
      </c>
      <c r="I135" s="9">
        <f>I128*H135</f>
        <v>2</v>
      </c>
      <c r="J135" s="87">
        <v>379.9</v>
      </c>
      <c r="K135" s="35">
        <f t="shared" si="4"/>
        <v>759.8</v>
      </c>
    </row>
    <row r="136" spans="1:11" x14ac:dyDescent="0.25">
      <c r="A136" s="98">
        <v>2443</v>
      </c>
      <c r="B136" s="123" t="s">
        <v>29</v>
      </c>
      <c r="C136" s="124"/>
      <c r="D136" s="124"/>
      <c r="E136" s="124"/>
      <c r="F136" s="124"/>
      <c r="G136" s="125"/>
      <c r="H136" s="17">
        <v>5</v>
      </c>
      <c r="I136" s="9">
        <f>I128*H136</f>
        <v>5</v>
      </c>
      <c r="J136" s="87">
        <v>379.9</v>
      </c>
      <c r="K136" s="35">
        <f t="shared" si="4"/>
        <v>1899.5</v>
      </c>
    </row>
    <row r="137" spans="1:11" x14ac:dyDescent="0.25">
      <c r="A137" s="98">
        <v>2418</v>
      </c>
      <c r="B137" s="123" t="s">
        <v>15</v>
      </c>
      <c r="C137" s="124"/>
      <c r="D137" s="124"/>
      <c r="E137" s="124"/>
      <c r="F137" s="124"/>
      <c r="G137" s="125"/>
      <c r="H137" s="17">
        <v>6</v>
      </c>
      <c r="I137" s="9">
        <f>I128*H137</f>
        <v>6</v>
      </c>
      <c r="J137" s="87">
        <v>55.37</v>
      </c>
      <c r="K137" s="35">
        <f t="shared" si="4"/>
        <v>332.21999999999997</v>
      </c>
    </row>
    <row r="138" spans="1:11" x14ac:dyDescent="0.25">
      <c r="A138" s="98">
        <v>13827</v>
      </c>
      <c r="B138" s="129" t="s">
        <v>30</v>
      </c>
      <c r="C138" s="130"/>
      <c r="D138" s="130"/>
      <c r="E138" s="130"/>
      <c r="F138" s="130"/>
      <c r="G138" s="131"/>
      <c r="H138" s="17">
        <v>3</v>
      </c>
      <c r="I138" s="9">
        <f>I128*H138</f>
        <v>3</v>
      </c>
      <c r="J138" s="87">
        <v>299.89999999999998</v>
      </c>
      <c r="K138" s="35">
        <f t="shared" si="4"/>
        <v>899.69999999999993</v>
      </c>
    </row>
    <row r="139" spans="1:11" x14ac:dyDescent="0.25">
      <c r="A139" s="98">
        <v>2441</v>
      </c>
      <c r="B139" s="129" t="s">
        <v>27</v>
      </c>
      <c r="C139" s="130"/>
      <c r="D139" s="130"/>
      <c r="E139" s="130"/>
      <c r="F139" s="130"/>
      <c r="G139" s="131"/>
      <c r="H139" s="17">
        <v>1</v>
      </c>
      <c r="I139" s="9">
        <f>I128*H139</f>
        <v>1</v>
      </c>
      <c r="J139" s="87">
        <v>249</v>
      </c>
      <c r="K139" s="35">
        <f t="shared" si="4"/>
        <v>249</v>
      </c>
    </row>
    <row r="140" spans="1:11" x14ac:dyDescent="0.25">
      <c r="A140" s="98">
        <v>2420</v>
      </c>
      <c r="B140" s="132" t="s">
        <v>34</v>
      </c>
      <c r="C140" s="133"/>
      <c r="D140" s="133"/>
      <c r="E140" s="133"/>
      <c r="F140" s="133"/>
      <c r="G140" s="134"/>
      <c r="H140" s="17">
        <v>1</v>
      </c>
      <c r="I140" s="9">
        <f>I128*H140</f>
        <v>1</v>
      </c>
      <c r="J140" s="87">
        <v>41.82</v>
      </c>
      <c r="K140" s="35">
        <f t="shared" si="4"/>
        <v>41.82</v>
      </c>
    </row>
    <row r="141" spans="1:11" x14ac:dyDescent="0.25">
      <c r="A141" s="98">
        <v>2439</v>
      </c>
      <c r="B141" s="132" t="s">
        <v>33</v>
      </c>
      <c r="C141" s="133"/>
      <c r="D141" s="133"/>
      <c r="E141" s="133"/>
      <c r="F141" s="133"/>
      <c r="G141" s="134"/>
      <c r="H141" s="17">
        <v>1</v>
      </c>
      <c r="I141" s="9">
        <f>I128*H141</f>
        <v>1</v>
      </c>
      <c r="J141" s="87">
        <v>36.19</v>
      </c>
      <c r="K141" s="35">
        <f t="shared" si="4"/>
        <v>36.19</v>
      </c>
    </row>
    <row r="142" spans="1:11" x14ac:dyDescent="0.25">
      <c r="A142" s="98">
        <v>2419</v>
      </c>
      <c r="B142" s="132" t="s">
        <v>32</v>
      </c>
      <c r="C142" s="133"/>
      <c r="D142" s="133"/>
      <c r="E142" s="133"/>
      <c r="F142" s="133"/>
      <c r="G142" s="134"/>
      <c r="H142" s="17">
        <v>1</v>
      </c>
      <c r="I142" s="9">
        <f>I128*H142</f>
        <v>1</v>
      </c>
      <c r="J142" s="87">
        <v>10.26</v>
      </c>
      <c r="K142" s="35">
        <f t="shared" si="4"/>
        <v>10.26</v>
      </c>
    </row>
    <row r="143" spans="1:11" x14ac:dyDescent="0.25">
      <c r="A143" s="98">
        <v>2440</v>
      </c>
      <c r="B143" s="15" t="s">
        <v>31</v>
      </c>
      <c r="C143" s="11"/>
      <c r="D143" s="11"/>
      <c r="E143" s="11"/>
      <c r="F143" s="11"/>
      <c r="G143" s="12"/>
      <c r="H143" s="17">
        <v>1</v>
      </c>
      <c r="I143" s="9">
        <f>I128*H143</f>
        <v>1</v>
      </c>
      <c r="J143" s="87">
        <v>14.93</v>
      </c>
      <c r="K143" s="35">
        <f t="shared" si="4"/>
        <v>14.93</v>
      </c>
    </row>
    <row r="144" spans="1:11" x14ac:dyDescent="0.25">
      <c r="A144" s="98">
        <v>2417</v>
      </c>
      <c r="B144" s="123" t="s">
        <v>37</v>
      </c>
      <c r="C144" s="124"/>
      <c r="D144" s="124"/>
      <c r="E144" s="124"/>
      <c r="F144" s="124"/>
      <c r="G144" s="125"/>
      <c r="H144" s="17">
        <v>5</v>
      </c>
      <c r="I144" s="9">
        <f>I128*H144</f>
        <v>5</v>
      </c>
      <c r="J144" s="87">
        <v>39.549999999999997</v>
      </c>
      <c r="K144" s="35">
        <f t="shared" si="4"/>
        <v>197.75</v>
      </c>
    </row>
    <row r="145" spans="1:11" x14ac:dyDescent="0.25">
      <c r="A145" s="98">
        <v>2403</v>
      </c>
      <c r="B145" s="132" t="s">
        <v>35</v>
      </c>
      <c r="C145" s="133"/>
      <c r="D145" s="133"/>
      <c r="E145" s="133"/>
      <c r="F145" s="133"/>
      <c r="G145" s="134"/>
      <c r="H145" s="17">
        <v>10</v>
      </c>
      <c r="I145" s="9">
        <f>I128*H145</f>
        <v>10</v>
      </c>
      <c r="J145" s="87">
        <v>31.65</v>
      </c>
      <c r="K145" s="35">
        <f t="shared" si="4"/>
        <v>316.5</v>
      </c>
    </row>
    <row r="146" spans="1:11" x14ac:dyDescent="0.25">
      <c r="A146" s="98">
        <v>2417</v>
      </c>
      <c r="B146" s="132" t="s">
        <v>36</v>
      </c>
      <c r="C146" s="133"/>
      <c r="D146" s="133"/>
      <c r="E146" s="133"/>
      <c r="F146" s="133"/>
      <c r="G146" s="134"/>
      <c r="H146" s="17">
        <v>8</v>
      </c>
      <c r="I146" s="9">
        <f>I128*H146</f>
        <v>8</v>
      </c>
      <c r="J146" s="87">
        <v>12.88</v>
      </c>
      <c r="K146" s="35">
        <f t="shared" si="4"/>
        <v>103.04</v>
      </c>
    </row>
    <row r="147" spans="1:11" x14ac:dyDescent="0.25">
      <c r="A147" s="98">
        <v>2437</v>
      </c>
      <c r="B147" s="123" t="s">
        <v>45</v>
      </c>
      <c r="C147" s="124"/>
      <c r="D147" s="124"/>
      <c r="E147" s="124"/>
      <c r="F147" s="124"/>
      <c r="G147" s="125"/>
      <c r="H147" s="17">
        <v>1</v>
      </c>
      <c r="I147" s="9">
        <f>I128*H147</f>
        <v>1</v>
      </c>
      <c r="J147" s="87">
        <v>32.53</v>
      </c>
      <c r="K147" s="35">
        <f t="shared" si="4"/>
        <v>32.53</v>
      </c>
    </row>
    <row r="148" spans="1:11" x14ac:dyDescent="0.25">
      <c r="A148" s="98">
        <v>2444</v>
      </c>
      <c r="B148" s="123" t="s">
        <v>46</v>
      </c>
      <c r="C148" s="124"/>
      <c r="D148" s="124"/>
      <c r="E148" s="124"/>
      <c r="F148" s="124"/>
      <c r="G148" s="125"/>
      <c r="H148" s="17">
        <v>1</v>
      </c>
      <c r="I148" s="9">
        <f>I128*H148</f>
        <v>1</v>
      </c>
      <c r="J148" s="87">
        <v>16.57</v>
      </c>
      <c r="K148" s="35">
        <f t="shared" si="4"/>
        <v>16.57</v>
      </c>
    </row>
    <row r="149" spans="1:11" x14ac:dyDescent="0.25">
      <c r="A149" s="98">
        <v>2438</v>
      </c>
      <c r="B149" s="123" t="s">
        <v>16</v>
      </c>
      <c r="C149" s="124"/>
      <c r="D149" s="124"/>
      <c r="E149" s="124"/>
      <c r="F149" s="124"/>
      <c r="G149" s="125"/>
      <c r="H149" s="17">
        <v>1</v>
      </c>
      <c r="I149" s="9">
        <f>I128*H149</f>
        <v>1</v>
      </c>
      <c r="J149" s="87">
        <v>15.56</v>
      </c>
      <c r="K149" s="35">
        <f t="shared" si="4"/>
        <v>15.56</v>
      </c>
    </row>
    <row r="150" spans="1:11" x14ac:dyDescent="0.25">
      <c r="A150" s="98">
        <v>2445</v>
      </c>
      <c r="B150" s="123" t="s">
        <v>38</v>
      </c>
      <c r="C150" s="124"/>
      <c r="D150" s="124"/>
      <c r="E150" s="124"/>
      <c r="F150" s="124"/>
      <c r="G150" s="125"/>
      <c r="H150" s="17">
        <v>4</v>
      </c>
      <c r="I150" s="9">
        <f>I128*H150</f>
        <v>4</v>
      </c>
      <c r="J150" s="87">
        <v>15.88</v>
      </c>
      <c r="K150" s="35">
        <f t="shared" si="4"/>
        <v>63.52</v>
      </c>
    </row>
    <row r="151" spans="1:11" x14ac:dyDescent="0.25">
      <c r="A151" s="98">
        <v>10571</v>
      </c>
      <c r="B151" s="123" t="s">
        <v>39</v>
      </c>
      <c r="C151" s="124"/>
      <c r="D151" s="124"/>
      <c r="E151" s="124"/>
      <c r="F151" s="124"/>
      <c r="G151" s="125"/>
      <c r="H151" s="17">
        <v>4</v>
      </c>
      <c r="I151" s="9">
        <f>I128*H151</f>
        <v>4</v>
      </c>
      <c r="J151" s="87">
        <v>10.16</v>
      </c>
      <c r="K151" s="35">
        <f t="shared" si="4"/>
        <v>40.64</v>
      </c>
    </row>
    <row r="152" spans="1:11" x14ac:dyDescent="0.25">
      <c r="A152" s="98">
        <v>12084</v>
      </c>
      <c r="B152" s="123" t="s">
        <v>40</v>
      </c>
      <c r="C152" s="124"/>
      <c r="D152" s="124"/>
      <c r="E152" s="124"/>
      <c r="F152" s="124"/>
      <c r="G152" s="125"/>
      <c r="H152" s="17">
        <v>4</v>
      </c>
      <c r="I152" s="9">
        <f>I128*H152</f>
        <v>4</v>
      </c>
      <c r="J152" s="52">
        <v>28.66</v>
      </c>
      <c r="K152" s="35">
        <f t="shared" si="4"/>
        <v>114.64</v>
      </c>
    </row>
    <row r="153" spans="1:11" x14ac:dyDescent="0.25">
      <c r="A153" s="98">
        <v>2434</v>
      </c>
      <c r="B153" s="1" t="s">
        <v>41</v>
      </c>
      <c r="C153" s="2"/>
      <c r="D153" s="2"/>
      <c r="E153" s="2"/>
      <c r="F153" s="2"/>
      <c r="G153" s="16"/>
      <c r="H153" s="17">
        <v>1</v>
      </c>
      <c r="I153" s="9">
        <f>I128*H153</f>
        <v>1</v>
      </c>
      <c r="J153" s="52">
        <v>153.6</v>
      </c>
      <c r="K153" s="35">
        <f t="shared" si="4"/>
        <v>153.6</v>
      </c>
    </row>
    <row r="154" spans="1:11" x14ac:dyDescent="0.25">
      <c r="A154" s="98">
        <v>2435</v>
      </c>
      <c r="B154" s="1" t="s">
        <v>42</v>
      </c>
      <c r="C154" s="2"/>
      <c r="D154" s="2"/>
      <c r="E154" s="2"/>
      <c r="F154" s="2"/>
      <c r="G154" s="16"/>
      <c r="H154" s="17">
        <v>3</v>
      </c>
      <c r="I154" s="9">
        <f>I128*H154</f>
        <v>3</v>
      </c>
      <c r="J154" s="52">
        <v>183.9</v>
      </c>
      <c r="K154" s="35">
        <f t="shared" si="4"/>
        <v>551.70000000000005</v>
      </c>
    </row>
    <row r="155" spans="1:11" x14ac:dyDescent="0.25">
      <c r="A155" s="98">
        <v>2436</v>
      </c>
      <c r="B155" s="123" t="s">
        <v>43</v>
      </c>
      <c r="C155" s="124"/>
      <c r="D155" s="124"/>
      <c r="E155" s="124"/>
      <c r="F155" s="124"/>
      <c r="G155" s="125"/>
      <c r="H155" s="17">
        <v>1</v>
      </c>
      <c r="I155" s="9">
        <f>I128*H155</f>
        <v>1</v>
      </c>
      <c r="J155" s="52">
        <v>236.9</v>
      </c>
      <c r="K155" s="35">
        <f t="shared" si="4"/>
        <v>236.9</v>
      </c>
    </row>
    <row r="156" spans="1:11" x14ac:dyDescent="0.25">
      <c r="A156" s="98">
        <v>2416</v>
      </c>
      <c r="B156" s="155" t="s">
        <v>47</v>
      </c>
      <c r="C156" s="156"/>
      <c r="D156" s="156"/>
      <c r="E156" s="156"/>
      <c r="F156" s="156"/>
      <c r="G156" s="157"/>
      <c r="H156" s="17">
        <v>1</v>
      </c>
      <c r="I156" s="9">
        <f>I128*H156</f>
        <v>1</v>
      </c>
      <c r="J156" s="87">
        <v>730.8</v>
      </c>
      <c r="K156" s="35">
        <f t="shared" si="4"/>
        <v>730.8</v>
      </c>
    </row>
    <row r="157" spans="1:11" x14ac:dyDescent="0.25">
      <c r="A157" s="101"/>
      <c r="B157" s="120" t="s">
        <v>92</v>
      </c>
      <c r="C157" s="121"/>
      <c r="D157" s="121"/>
      <c r="E157" s="121"/>
      <c r="F157" s="121"/>
      <c r="G157" s="122"/>
      <c r="H157" s="102">
        <v>2</v>
      </c>
      <c r="I157" s="103">
        <v>0</v>
      </c>
      <c r="J157" s="104">
        <v>10300</v>
      </c>
      <c r="K157" s="105">
        <f t="shared" si="4"/>
        <v>0</v>
      </c>
    </row>
    <row r="158" spans="1:11" x14ac:dyDescent="0.25">
      <c r="A158" s="101"/>
      <c r="B158" s="120" t="s">
        <v>93</v>
      </c>
      <c r="C158" s="121"/>
      <c r="D158" s="121"/>
      <c r="E158" s="121"/>
      <c r="F158" s="121"/>
      <c r="G158" s="122"/>
      <c r="H158" s="102">
        <v>1</v>
      </c>
      <c r="I158" s="103">
        <v>0</v>
      </c>
      <c r="J158" s="104">
        <v>2230</v>
      </c>
      <c r="K158" s="105">
        <f t="shared" si="4"/>
        <v>0</v>
      </c>
    </row>
    <row r="159" spans="1:11" x14ac:dyDescent="0.25">
      <c r="A159" s="100">
        <v>2447</v>
      </c>
      <c r="B159" s="149" t="s">
        <v>90</v>
      </c>
      <c r="C159" s="150"/>
      <c r="D159" s="150"/>
      <c r="E159" s="150"/>
      <c r="F159" s="150"/>
      <c r="G159" s="151"/>
      <c r="H159" s="17">
        <v>6</v>
      </c>
      <c r="I159" s="9">
        <f>I128*H159</f>
        <v>6</v>
      </c>
      <c r="J159" s="87">
        <v>242.15</v>
      </c>
      <c r="K159" s="35">
        <f t="shared" si="4"/>
        <v>1452.9</v>
      </c>
    </row>
    <row r="160" spans="1:11" x14ac:dyDescent="0.25">
      <c r="A160" s="100">
        <v>2446</v>
      </c>
      <c r="B160" s="158" t="s">
        <v>21</v>
      </c>
      <c r="C160" s="159"/>
      <c r="D160" s="159"/>
      <c r="E160" s="159"/>
      <c r="F160" s="159"/>
      <c r="G160" s="160"/>
      <c r="H160" s="17">
        <v>8</v>
      </c>
      <c r="I160" s="9">
        <f>I128*H160</f>
        <v>8</v>
      </c>
      <c r="J160" s="52">
        <v>139.08000000000001</v>
      </c>
      <c r="K160" s="35">
        <f t="shared" si="4"/>
        <v>1112.6400000000001</v>
      </c>
    </row>
    <row r="161" spans="1:11" x14ac:dyDescent="0.25">
      <c r="A161" s="100">
        <v>1882</v>
      </c>
      <c r="B161" s="1" t="s">
        <v>51</v>
      </c>
      <c r="C161" s="2"/>
      <c r="D161" s="2"/>
      <c r="E161" s="2"/>
      <c r="F161" s="2"/>
      <c r="G161" s="16"/>
      <c r="H161" s="17">
        <v>10</v>
      </c>
      <c r="I161" s="9">
        <f>I128*H161</f>
        <v>10</v>
      </c>
      <c r="J161" s="52">
        <v>5.18</v>
      </c>
      <c r="K161" s="35">
        <f t="shared" si="4"/>
        <v>51.8</v>
      </c>
    </row>
    <row r="162" spans="1:11" x14ac:dyDescent="0.25">
      <c r="A162" s="100">
        <v>2415</v>
      </c>
      <c r="B162" s="123" t="s">
        <v>94</v>
      </c>
      <c r="C162" s="124"/>
      <c r="D162" s="124"/>
      <c r="E162" s="124"/>
      <c r="F162" s="124"/>
      <c r="G162" s="125"/>
      <c r="H162" s="17">
        <v>1</v>
      </c>
      <c r="I162" s="9">
        <f>I128*H162</f>
        <v>1</v>
      </c>
      <c r="J162" s="52">
        <v>102.88</v>
      </c>
      <c r="K162" s="35">
        <f t="shared" si="4"/>
        <v>102.88</v>
      </c>
    </row>
    <row r="163" spans="1:11" x14ac:dyDescent="0.25">
      <c r="A163" s="100">
        <v>1357</v>
      </c>
      <c r="B163" s="123" t="s">
        <v>49</v>
      </c>
      <c r="C163" s="124"/>
      <c r="D163" s="124"/>
      <c r="E163" s="124"/>
      <c r="F163" s="124"/>
      <c r="G163" s="125"/>
      <c r="H163" s="17">
        <v>2</v>
      </c>
      <c r="I163" s="9">
        <f>I128*H163</f>
        <v>2</v>
      </c>
      <c r="J163" s="52">
        <v>8.8000000000000007</v>
      </c>
      <c r="K163" s="35">
        <f t="shared" si="4"/>
        <v>17.600000000000001</v>
      </c>
    </row>
    <row r="164" spans="1:11" ht="15.75" thickBot="1" x14ac:dyDescent="0.3">
      <c r="A164" s="100">
        <v>14316</v>
      </c>
      <c r="B164" s="152" t="s">
        <v>50</v>
      </c>
      <c r="C164" s="153"/>
      <c r="D164" s="153"/>
      <c r="E164" s="153"/>
      <c r="F164" s="153"/>
      <c r="G164" s="154"/>
      <c r="H164" s="20">
        <v>10</v>
      </c>
      <c r="I164" s="6">
        <f>I128*H164</f>
        <v>10</v>
      </c>
      <c r="J164" s="53">
        <v>0.34</v>
      </c>
      <c r="K164" s="36">
        <f t="shared" si="4"/>
        <v>3.4000000000000004</v>
      </c>
    </row>
    <row r="165" spans="1:11" ht="15.75" thickBot="1" x14ac:dyDescent="0.3">
      <c r="B165" s="39"/>
      <c r="C165" s="39"/>
      <c r="D165" s="39"/>
      <c r="E165" s="39"/>
      <c r="F165" s="39"/>
      <c r="G165" s="39"/>
      <c r="H165" s="14"/>
      <c r="I165" s="14"/>
      <c r="J165" s="24" t="s">
        <v>65</v>
      </c>
      <c r="K165" s="40">
        <f>SUM(K130:K164)</f>
        <v>10720.579999999998</v>
      </c>
    </row>
    <row r="166" spans="1:11" ht="15.75" thickBot="1" x14ac:dyDescent="0.3"/>
    <row r="167" spans="1:11" ht="15.75" hidden="1" thickBot="1" x14ac:dyDescent="0.3">
      <c r="B167" s="136" t="s">
        <v>60</v>
      </c>
      <c r="C167" s="137"/>
      <c r="D167" s="137"/>
      <c r="E167" s="137"/>
      <c r="F167" s="137"/>
      <c r="G167" s="138"/>
      <c r="H167" s="7" t="s">
        <v>59</v>
      </c>
      <c r="I167" s="8">
        <v>0</v>
      </c>
      <c r="J167" s="145" t="s">
        <v>66</v>
      </c>
      <c r="K167" s="146"/>
    </row>
    <row r="168" spans="1:11" ht="15.75" hidden="1" thickBot="1" x14ac:dyDescent="0.3">
      <c r="B168" s="139" t="s">
        <v>6</v>
      </c>
      <c r="C168" s="140"/>
      <c r="D168" s="140"/>
      <c r="E168" s="140"/>
      <c r="F168" s="140"/>
      <c r="G168" s="141"/>
      <c r="H168" s="7" t="s">
        <v>58</v>
      </c>
      <c r="I168" s="3" t="s">
        <v>5</v>
      </c>
      <c r="J168" s="29" t="s">
        <v>63</v>
      </c>
      <c r="K168" s="33" t="s">
        <v>64</v>
      </c>
    </row>
    <row r="169" spans="1:11" ht="15.75" hidden="1" thickBot="1" x14ac:dyDescent="0.3">
      <c r="B169" s="149" t="s">
        <v>55</v>
      </c>
      <c r="C169" s="150"/>
      <c r="D169" s="150"/>
      <c r="E169" s="150"/>
      <c r="F169" s="150"/>
      <c r="G169" s="151"/>
      <c r="H169" s="4">
        <v>3</v>
      </c>
      <c r="I169" s="25">
        <f>I167*H169</f>
        <v>0</v>
      </c>
      <c r="J169" s="30">
        <v>40.35</v>
      </c>
      <c r="K169" s="34">
        <f>J169*I169</f>
        <v>0</v>
      </c>
    </row>
    <row r="170" spans="1:11" ht="15.75" hidden="1" thickBot="1" x14ac:dyDescent="0.3">
      <c r="B170" s="129" t="s">
        <v>54</v>
      </c>
      <c r="C170" s="130"/>
      <c r="D170" s="130"/>
      <c r="E170" s="130"/>
      <c r="F170" s="130"/>
      <c r="G170" s="135"/>
      <c r="H170" s="21">
        <v>0</v>
      </c>
      <c r="I170" s="26">
        <v>0</v>
      </c>
      <c r="J170" s="31">
        <v>36.19</v>
      </c>
      <c r="K170" s="35">
        <f>J170*I170</f>
        <v>0</v>
      </c>
    </row>
    <row r="171" spans="1:11" ht="15.75" hidden="1" thickBot="1" x14ac:dyDescent="0.3">
      <c r="B171" s="129" t="s">
        <v>56</v>
      </c>
      <c r="C171" s="130"/>
      <c r="D171" s="130"/>
      <c r="E171" s="130"/>
      <c r="F171" s="130"/>
      <c r="G171" s="135"/>
      <c r="H171" s="21">
        <v>0</v>
      </c>
      <c r="I171" s="26">
        <f>H171</f>
        <v>0</v>
      </c>
      <c r="J171" s="31">
        <v>41.82</v>
      </c>
      <c r="K171" s="35">
        <f t="shared" ref="K171:K176" si="5">I171*J171</f>
        <v>0</v>
      </c>
    </row>
    <row r="172" spans="1:11" ht="15.75" hidden="1" thickBot="1" x14ac:dyDescent="0.3">
      <c r="B172" s="123" t="s">
        <v>17</v>
      </c>
      <c r="C172" s="124"/>
      <c r="D172" s="124"/>
      <c r="E172" s="124"/>
      <c r="F172" s="124"/>
      <c r="G172" s="125"/>
      <c r="H172" s="5">
        <v>2</v>
      </c>
      <c r="I172" s="26">
        <v>0</v>
      </c>
      <c r="J172" s="31">
        <v>31.65</v>
      </c>
      <c r="K172" s="35">
        <f t="shared" si="5"/>
        <v>0</v>
      </c>
    </row>
    <row r="173" spans="1:11" ht="15.75" hidden="1" thickBot="1" x14ac:dyDescent="0.3">
      <c r="B173" s="123" t="s">
        <v>94</v>
      </c>
      <c r="C173" s="124"/>
      <c r="D173" s="124"/>
      <c r="E173" s="124"/>
      <c r="F173" s="124"/>
      <c r="G173" s="125"/>
      <c r="H173" s="5">
        <v>0.2</v>
      </c>
      <c r="I173" s="26">
        <f>I167*H173</f>
        <v>0</v>
      </c>
      <c r="J173" s="31">
        <v>102.88</v>
      </c>
      <c r="K173" s="35">
        <f t="shared" si="5"/>
        <v>0</v>
      </c>
    </row>
    <row r="174" spans="1:11" ht="15.75" hidden="1" thickBot="1" x14ac:dyDescent="0.3">
      <c r="B174" s="123" t="s">
        <v>49</v>
      </c>
      <c r="C174" s="124"/>
      <c r="D174" s="124"/>
      <c r="E174" s="124"/>
      <c r="F174" s="124"/>
      <c r="G174" s="125"/>
      <c r="H174" s="5">
        <v>1</v>
      </c>
      <c r="I174" s="26">
        <f>I167*H174</f>
        <v>0</v>
      </c>
      <c r="J174" s="31">
        <v>8.8000000000000007</v>
      </c>
      <c r="K174" s="35">
        <f t="shared" si="5"/>
        <v>0</v>
      </c>
    </row>
    <row r="175" spans="1:11" ht="15.75" hidden="1" thickBot="1" x14ac:dyDescent="0.3">
      <c r="B175" s="148" t="s">
        <v>50</v>
      </c>
      <c r="C175" s="124"/>
      <c r="D175" s="124"/>
      <c r="E175" s="124"/>
      <c r="F175" s="124"/>
      <c r="G175" s="125"/>
      <c r="H175" s="9">
        <v>4</v>
      </c>
      <c r="I175" s="27">
        <f>I167*H175</f>
        <v>0</v>
      </c>
      <c r="J175" s="31">
        <v>0.34</v>
      </c>
      <c r="K175" s="35">
        <f t="shared" si="5"/>
        <v>0</v>
      </c>
    </row>
    <row r="176" spans="1:11" ht="15.75" hidden="1" thickBot="1" x14ac:dyDescent="0.3">
      <c r="B176" s="126" t="s">
        <v>51</v>
      </c>
      <c r="C176" s="127"/>
      <c r="D176" s="127"/>
      <c r="E176" s="127"/>
      <c r="F176" s="127"/>
      <c r="G176" s="147"/>
      <c r="H176" s="6">
        <v>4</v>
      </c>
      <c r="I176" s="28">
        <f>I167*H176</f>
        <v>0</v>
      </c>
      <c r="J176" s="32">
        <v>5.18</v>
      </c>
      <c r="K176" s="36">
        <f t="shared" si="5"/>
        <v>0</v>
      </c>
    </row>
    <row r="177" spans="1:11" ht="15.75" hidden="1" thickBot="1" x14ac:dyDescent="0.3">
      <c r="B177" s="13"/>
      <c r="C177" s="13"/>
      <c r="D177" s="13"/>
      <c r="E177" s="13"/>
      <c r="F177" s="13"/>
      <c r="G177" s="13"/>
      <c r="H177" s="14"/>
      <c r="I177" s="14"/>
      <c r="J177" s="24" t="s">
        <v>65</v>
      </c>
      <c r="K177" s="40">
        <f>SUM(K169:K176)</f>
        <v>0</v>
      </c>
    </row>
    <row r="178" spans="1:11" ht="15.75" hidden="1" thickBot="1" x14ac:dyDescent="0.3"/>
    <row r="179" spans="1:11" ht="15.75" thickBot="1" x14ac:dyDescent="0.3">
      <c r="B179" s="136" t="s">
        <v>166</v>
      </c>
      <c r="C179" s="137"/>
      <c r="D179" s="137"/>
      <c r="E179" s="137"/>
      <c r="F179" s="137"/>
      <c r="G179" s="138"/>
      <c r="H179" s="7" t="s">
        <v>61</v>
      </c>
      <c r="I179" s="8">
        <v>0</v>
      </c>
      <c r="J179" s="145" t="s">
        <v>66</v>
      </c>
      <c r="K179" s="146"/>
    </row>
    <row r="180" spans="1:11" ht="15.75" thickBot="1" x14ac:dyDescent="0.3">
      <c r="B180" s="139" t="s">
        <v>6</v>
      </c>
      <c r="C180" s="140"/>
      <c r="D180" s="140"/>
      <c r="E180" s="140"/>
      <c r="F180" s="140"/>
      <c r="G180" s="141"/>
      <c r="H180" s="7" t="s">
        <v>159</v>
      </c>
      <c r="I180" s="3" t="s">
        <v>5</v>
      </c>
      <c r="J180" s="29" t="s">
        <v>63</v>
      </c>
      <c r="K180" s="33" t="s">
        <v>64</v>
      </c>
    </row>
    <row r="181" spans="1:11" x14ac:dyDescent="0.25">
      <c r="A181" s="98">
        <v>2447</v>
      </c>
      <c r="B181" s="149" t="s">
        <v>55</v>
      </c>
      <c r="C181" s="150"/>
      <c r="D181" s="150"/>
      <c r="E181" s="150"/>
      <c r="F181" s="150"/>
      <c r="G181" s="151"/>
      <c r="H181" s="4">
        <v>1</v>
      </c>
      <c r="I181" s="47">
        <v>460</v>
      </c>
      <c r="J181" s="51">
        <v>40.35</v>
      </c>
      <c r="K181" s="34">
        <f t="shared" ref="K181:K193" si="6">I181*J181</f>
        <v>18561</v>
      </c>
    </row>
    <row r="182" spans="1:11" x14ac:dyDescent="0.25">
      <c r="A182" s="98">
        <v>2439</v>
      </c>
      <c r="B182" s="129" t="s">
        <v>54</v>
      </c>
      <c r="C182" s="130"/>
      <c r="D182" s="130"/>
      <c r="E182" s="130"/>
      <c r="F182" s="130"/>
      <c r="G182" s="135"/>
      <c r="H182" s="48">
        <v>65</v>
      </c>
      <c r="I182" s="4">
        <f>H182</f>
        <v>65</v>
      </c>
      <c r="J182" s="89">
        <v>36.19</v>
      </c>
      <c r="K182" s="46">
        <f t="shared" si="6"/>
        <v>2352.35</v>
      </c>
    </row>
    <row r="183" spans="1:11" x14ac:dyDescent="0.25">
      <c r="A183" s="98">
        <v>2420</v>
      </c>
      <c r="B183" s="129" t="s">
        <v>56</v>
      </c>
      <c r="C183" s="130"/>
      <c r="D183" s="130"/>
      <c r="E183" s="130"/>
      <c r="F183" s="130"/>
      <c r="G183" s="135"/>
      <c r="H183" s="21">
        <v>65</v>
      </c>
      <c r="I183" s="5">
        <f t="shared" ref="I183" si="7">H183</f>
        <v>65</v>
      </c>
      <c r="J183" s="52">
        <v>41.82</v>
      </c>
      <c r="K183" s="35">
        <f t="shared" si="6"/>
        <v>2718.3</v>
      </c>
    </row>
    <row r="184" spans="1:11" x14ac:dyDescent="0.25">
      <c r="A184" s="98">
        <v>2403</v>
      </c>
      <c r="B184" s="123" t="s">
        <v>17</v>
      </c>
      <c r="C184" s="124"/>
      <c r="D184" s="124"/>
      <c r="E184" s="124"/>
      <c r="F184" s="124"/>
      <c r="G184" s="125"/>
      <c r="H184" s="5">
        <v>2</v>
      </c>
      <c r="I184" s="5">
        <f>(I183*2)+(I182*3)</f>
        <v>325</v>
      </c>
      <c r="J184" s="52">
        <v>31.65</v>
      </c>
      <c r="K184" s="35">
        <f t="shared" si="6"/>
        <v>10286.25</v>
      </c>
    </row>
    <row r="185" spans="1:11" x14ac:dyDescent="0.25">
      <c r="A185" s="98">
        <v>2234</v>
      </c>
      <c r="B185" s="129" t="s">
        <v>95</v>
      </c>
      <c r="C185" s="130"/>
      <c r="D185" s="130"/>
      <c r="E185" s="130"/>
      <c r="F185" s="130"/>
      <c r="G185" s="135"/>
      <c r="H185" s="5">
        <v>1</v>
      </c>
      <c r="I185" s="5">
        <v>1</v>
      </c>
      <c r="J185" s="61">
        <v>89.9</v>
      </c>
      <c r="K185" s="35">
        <f t="shared" si="6"/>
        <v>89.9</v>
      </c>
    </row>
    <row r="186" spans="1:11" x14ac:dyDescent="0.25">
      <c r="A186" s="98">
        <v>11810</v>
      </c>
      <c r="B186" s="129" t="s">
        <v>96</v>
      </c>
      <c r="C186" s="130"/>
      <c r="D186" s="130"/>
      <c r="E186" s="130"/>
      <c r="F186" s="130"/>
      <c r="G186" s="135"/>
      <c r="H186" s="5">
        <v>1</v>
      </c>
      <c r="I186" s="5">
        <v>1</v>
      </c>
      <c r="J186" s="61">
        <v>20.9</v>
      </c>
      <c r="K186" s="35">
        <f t="shared" si="6"/>
        <v>20.9</v>
      </c>
    </row>
    <row r="187" spans="1:11" x14ac:dyDescent="0.25">
      <c r="A187" s="98">
        <v>2403</v>
      </c>
      <c r="B187" s="123" t="s">
        <v>97</v>
      </c>
      <c r="C187" s="124"/>
      <c r="D187" s="124"/>
      <c r="E187" s="124"/>
      <c r="F187" s="124"/>
      <c r="G187" s="125"/>
      <c r="H187" s="5">
        <v>1</v>
      </c>
      <c r="I187" s="5">
        <v>1</v>
      </c>
      <c r="J187" s="52">
        <v>55.37</v>
      </c>
      <c r="K187" s="35">
        <f t="shared" si="6"/>
        <v>55.37</v>
      </c>
    </row>
    <row r="188" spans="1:11" x14ac:dyDescent="0.25">
      <c r="A188" s="98">
        <v>1999</v>
      </c>
      <c r="B188" s="10" t="s">
        <v>62</v>
      </c>
      <c r="C188" s="11"/>
      <c r="D188" s="11"/>
      <c r="E188" s="11"/>
      <c r="F188" s="11"/>
      <c r="G188" s="11"/>
      <c r="H188" s="5">
        <v>1</v>
      </c>
      <c r="I188" s="5">
        <v>1</v>
      </c>
      <c r="J188" s="52">
        <v>328.9</v>
      </c>
      <c r="K188" s="35">
        <f t="shared" si="6"/>
        <v>328.9</v>
      </c>
    </row>
    <row r="189" spans="1:11" x14ac:dyDescent="0.25">
      <c r="A189" s="98">
        <v>2415</v>
      </c>
      <c r="B189" s="123" t="s">
        <v>48</v>
      </c>
      <c r="C189" s="124"/>
      <c r="D189" s="124"/>
      <c r="E189" s="124"/>
      <c r="F189" s="124"/>
      <c r="G189" s="125"/>
      <c r="H189" s="5">
        <v>0.5</v>
      </c>
      <c r="I189" s="90">
        <v>230</v>
      </c>
      <c r="J189" s="52">
        <v>102.88</v>
      </c>
      <c r="K189" s="35">
        <f t="shared" si="6"/>
        <v>23662.399999999998</v>
      </c>
    </row>
    <row r="190" spans="1:11" x14ac:dyDescent="0.25">
      <c r="A190" s="98">
        <v>1357</v>
      </c>
      <c r="B190" s="123" t="s">
        <v>49</v>
      </c>
      <c r="C190" s="124"/>
      <c r="D190" s="124"/>
      <c r="E190" s="124"/>
      <c r="F190" s="124"/>
      <c r="G190" s="125"/>
      <c r="H190" s="5">
        <v>0.5</v>
      </c>
      <c r="I190" s="90">
        <v>230</v>
      </c>
      <c r="J190" s="52">
        <v>8.8000000000000007</v>
      </c>
      <c r="K190" s="35">
        <f t="shared" si="6"/>
        <v>2024.0000000000002</v>
      </c>
    </row>
    <row r="191" spans="1:11" x14ac:dyDescent="0.25">
      <c r="A191" s="98">
        <v>14316</v>
      </c>
      <c r="B191" s="148" t="s">
        <v>50</v>
      </c>
      <c r="C191" s="124"/>
      <c r="D191" s="124"/>
      <c r="E191" s="124"/>
      <c r="F191" s="124"/>
      <c r="G191" s="125"/>
      <c r="H191" s="9">
        <v>1</v>
      </c>
      <c r="I191" s="91">
        <v>460</v>
      </c>
      <c r="J191" s="52">
        <v>0.34</v>
      </c>
      <c r="K191" s="35">
        <f t="shared" si="6"/>
        <v>156.4</v>
      </c>
    </row>
    <row r="192" spans="1:11" x14ac:dyDescent="0.25">
      <c r="A192" s="98">
        <v>2401</v>
      </c>
      <c r="B192" s="123" t="s">
        <v>57</v>
      </c>
      <c r="C192" s="124"/>
      <c r="D192" s="124"/>
      <c r="E192" s="124"/>
      <c r="F192" s="124"/>
      <c r="G192" s="125"/>
      <c r="H192" s="9">
        <v>0.5</v>
      </c>
      <c r="I192" s="91">
        <v>150</v>
      </c>
      <c r="J192" s="52">
        <v>3.74</v>
      </c>
      <c r="K192" s="35">
        <f t="shared" si="6"/>
        <v>561</v>
      </c>
    </row>
    <row r="193" spans="1:11" ht="15.75" thickBot="1" x14ac:dyDescent="0.3">
      <c r="A193" s="99">
        <v>1882</v>
      </c>
      <c r="B193" s="126" t="s">
        <v>51</v>
      </c>
      <c r="C193" s="127"/>
      <c r="D193" s="127"/>
      <c r="E193" s="127"/>
      <c r="F193" s="127"/>
      <c r="G193" s="147"/>
      <c r="H193" s="6">
        <v>0.5</v>
      </c>
      <c r="I193" s="92">
        <v>610</v>
      </c>
      <c r="J193" s="53">
        <v>5.18</v>
      </c>
      <c r="K193" s="36">
        <f t="shared" si="6"/>
        <v>3159.7999999999997</v>
      </c>
    </row>
    <row r="194" spans="1:11" ht="15.75" thickBot="1" x14ac:dyDescent="0.3">
      <c r="J194" s="38" t="s">
        <v>65</v>
      </c>
      <c r="K194" s="37">
        <f>SUM(K181:K193)</f>
        <v>63976.57</v>
      </c>
    </row>
  </sheetData>
  <mergeCells count="150">
    <mergeCell ref="B2:G2"/>
    <mergeCell ref="B3:G3"/>
    <mergeCell ref="B4:G4"/>
    <mergeCell ref="B24:G24"/>
    <mergeCell ref="B25:G25"/>
    <mergeCell ref="B182:G182"/>
    <mergeCell ref="B184:G184"/>
    <mergeCell ref="B172:G172"/>
    <mergeCell ref="B66:G66"/>
    <mergeCell ref="B67:G67"/>
    <mergeCell ref="B26:G26"/>
    <mergeCell ref="B27:G27"/>
    <mergeCell ref="B28:G28"/>
    <mergeCell ref="B29:G29"/>
    <mergeCell ref="B30:G30"/>
    <mergeCell ref="B31:G31"/>
    <mergeCell ref="B133:G133"/>
    <mergeCell ref="B134:G134"/>
    <mergeCell ref="B135:G135"/>
    <mergeCell ref="B136:G136"/>
    <mergeCell ref="B137:G137"/>
    <mergeCell ref="B138:G138"/>
    <mergeCell ref="B128:G128"/>
    <mergeCell ref="B129:G129"/>
    <mergeCell ref="B130:G130"/>
    <mergeCell ref="B131:G131"/>
    <mergeCell ref="B132:G132"/>
    <mergeCell ref="B148:G148"/>
    <mergeCell ref="B149:G149"/>
    <mergeCell ref="B150:G150"/>
    <mergeCell ref="B151:G151"/>
    <mergeCell ref="B139:G139"/>
    <mergeCell ref="B140:G140"/>
    <mergeCell ref="B141:G141"/>
    <mergeCell ref="B142:G142"/>
    <mergeCell ref="B144:G144"/>
    <mergeCell ref="B145:G145"/>
    <mergeCell ref="B167:G167"/>
    <mergeCell ref="B168:G168"/>
    <mergeCell ref="B169:G169"/>
    <mergeCell ref="B170:G170"/>
    <mergeCell ref="B152:G152"/>
    <mergeCell ref="B155:G155"/>
    <mergeCell ref="B156:G156"/>
    <mergeCell ref="B159:G159"/>
    <mergeCell ref="B160:G160"/>
    <mergeCell ref="B162:G162"/>
    <mergeCell ref="B193:G193"/>
    <mergeCell ref="J2:K2"/>
    <mergeCell ref="J128:K128"/>
    <mergeCell ref="J167:K167"/>
    <mergeCell ref="J179:K179"/>
    <mergeCell ref="B187:G187"/>
    <mergeCell ref="B189:G189"/>
    <mergeCell ref="B190:G190"/>
    <mergeCell ref="B191:G191"/>
    <mergeCell ref="B192:G192"/>
    <mergeCell ref="B179:G179"/>
    <mergeCell ref="B180:G180"/>
    <mergeCell ref="B181:G181"/>
    <mergeCell ref="B183:G183"/>
    <mergeCell ref="B185:G185"/>
    <mergeCell ref="B186:G186"/>
    <mergeCell ref="B171:G171"/>
    <mergeCell ref="B173:G173"/>
    <mergeCell ref="B13:G13"/>
    <mergeCell ref="B174:G174"/>
    <mergeCell ref="B175:G175"/>
    <mergeCell ref="B176:G176"/>
    <mergeCell ref="B163:G163"/>
    <mergeCell ref="B164:G164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B34:G34"/>
    <mergeCell ref="J34:K34"/>
    <mergeCell ref="B35:G35"/>
    <mergeCell ref="B36:G36"/>
    <mergeCell ref="B45:G45"/>
    <mergeCell ref="B46:G46"/>
    <mergeCell ref="B47:G47"/>
    <mergeCell ref="B48:G48"/>
    <mergeCell ref="B58:G58"/>
    <mergeCell ref="B59:G59"/>
    <mergeCell ref="B60:G60"/>
    <mergeCell ref="B61:G61"/>
    <mergeCell ref="B62:G62"/>
    <mergeCell ref="B65:G65"/>
    <mergeCell ref="J65:K65"/>
    <mergeCell ref="B76:G76"/>
    <mergeCell ref="B49:G49"/>
    <mergeCell ref="B50:G50"/>
    <mergeCell ref="B51:G51"/>
    <mergeCell ref="B52:G52"/>
    <mergeCell ref="B53:G53"/>
    <mergeCell ref="B54:G54"/>
    <mergeCell ref="B55:G55"/>
    <mergeCell ref="B56:G56"/>
    <mergeCell ref="B57:G57"/>
    <mergeCell ref="B86:G86"/>
    <mergeCell ref="J89:K89"/>
    <mergeCell ref="B77:G77"/>
    <mergeCell ref="B78:G78"/>
    <mergeCell ref="B79:G79"/>
    <mergeCell ref="B80:G80"/>
    <mergeCell ref="B81:G81"/>
    <mergeCell ref="B82:G82"/>
    <mergeCell ref="B83:G83"/>
    <mergeCell ref="B84:G84"/>
    <mergeCell ref="B85:G85"/>
    <mergeCell ref="B100:G100"/>
    <mergeCell ref="B101:G101"/>
    <mergeCell ref="B102:G102"/>
    <mergeCell ref="B103:G103"/>
    <mergeCell ref="B104:G104"/>
    <mergeCell ref="B105:G105"/>
    <mergeCell ref="B89:G89"/>
    <mergeCell ref="B90:G90"/>
    <mergeCell ref="B91:G91"/>
    <mergeCell ref="B158:G158"/>
    <mergeCell ref="B157:G157"/>
    <mergeCell ref="B106:G106"/>
    <mergeCell ref="B107:G107"/>
    <mergeCell ref="B125:G125"/>
    <mergeCell ref="B108:G108"/>
    <mergeCell ref="B109:G109"/>
    <mergeCell ref="B110:G110"/>
    <mergeCell ref="B111:G111"/>
    <mergeCell ref="B112:G112"/>
    <mergeCell ref="B113:G113"/>
    <mergeCell ref="B114:G114"/>
    <mergeCell ref="B115:G115"/>
    <mergeCell ref="B116:G116"/>
    <mergeCell ref="B117:G117"/>
    <mergeCell ref="B118:G118"/>
    <mergeCell ref="B119:G119"/>
    <mergeCell ref="B120:G120"/>
    <mergeCell ref="B121:G121"/>
    <mergeCell ref="B122:G122"/>
    <mergeCell ref="B123:G123"/>
    <mergeCell ref="B124:G124"/>
    <mergeCell ref="B146:G146"/>
    <mergeCell ref="B147:G147"/>
  </mergeCells>
  <conditionalFormatting sqref="A1:K1048576">
    <cfRule type="cellIs" dxfId="1" priority="1" operator="equal">
      <formula>70363.0125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10762-D68C-4490-93D9-7A9CCBAC6184}">
  <dimension ref="A1:I63"/>
  <sheetViews>
    <sheetView tabSelected="1" workbookViewId="0">
      <selection activeCell="H2" sqref="H2"/>
    </sheetView>
  </sheetViews>
  <sheetFormatPr defaultRowHeight="15" x14ac:dyDescent="0.25"/>
  <cols>
    <col min="7" max="7" width="22.28515625" customWidth="1"/>
    <col min="8" max="8" width="4.7109375" bestFit="1" customWidth="1"/>
    <col min="9" max="9" width="14.7109375" bestFit="1" customWidth="1"/>
  </cols>
  <sheetData>
    <row r="1" spans="1:9" x14ac:dyDescent="0.25">
      <c r="A1" s="183" t="s">
        <v>169</v>
      </c>
      <c r="B1" s="184" t="s">
        <v>170</v>
      </c>
      <c r="C1" s="184"/>
      <c r="D1" s="184"/>
      <c r="E1" s="184"/>
      <c r="F1" s="184"/>
      <c r="G1" s="184"/>
      <c r="H1" s="183" t="s">
        <v>167</v>
      </c>
      <c r="I1" s="183" t="s">
        <v>168</v>
      </c>
    </row>
    <row r="2" spans="1:9" x14ac:dyDescent="0.25">
      <c r="A2" s="183">
        <v>2410</v>
      </c>
      <c r="B2" s="184" t="s">
        <v>18</v>
      </c>
      <c r="C2" s="184"/>
      <c r="D2" s="184"/>
      <c r="E2" s="184"/>
      <c r="F2" s="184"/>
      <c r="G2" s="184"/>
      <c r="H2" s="183">
        <v>66</v>
      </c>
      <c r="I2" s="188">
        <v>10000001442</v>
      </c>
    </row>
    <row r="3" spans="1:9" x14ac:dyDescent="0.25">
      <c r="A3" s="183">
        <v>2433</v>
      </c>
      <c r="B3" s="184" t="s">
        <v>11</v>
      </c>
      <c r="C3" s="184"/>
      <c r="D3" s="184"/>
      <c r="E3" s="184"/>
      <c r="F3" s="184"/>
      <c r="G3" s="184"/>
      <c r="H3" s="183">
        <v>66</v>
      </c>
      <c r="I3" s="188">
        <v>10000001442</v>
      </c>
    </row>
    <row r="4" spans="1:9" x14ac:dyDescent="0.25">
      <c r="A4" s="183">
        <v>2234</v>
      </c>
      <c r="B4" s="184" t="s">
        <v>24</v>
      </c>
      <c r="C4" s="184"/>
      <c r="D4" s="184"/>
      <c r="E4" s="184"/>
      <c r="F4" s="184"/>
      <c r="G4" s="184"/>
      <c r="H4" s="183">
        <v>66</v>
      </c>
      <c r="I4" s="188">
        <v>10000001442</v>
      </c>
    </row>
    <row r="5" spans="1:9" x14ac:dyDescent="0.25">
      <c r="A5" s="183">
        <v>2217</v>
      </c>
      <c r="B5" s="184" t="s">
        <v>12</v>
      </c>
      <c r="C5" s="184"/>
      <c r="D5" s="184"/>
      <c r="E5" s="184"/>
      <c r="F5" s="184"/>
      <c r="G5" s="184"/>
      <c r="H5" s="183">
        <v>66</v>
      </c>
      <c r="I5" s="188">
        <v>10000001442</v>
      </c>
    </row>
    <row r="6" spans="1:9" x14ac:dyDescent="0.25">
      <c r="A6" s="183">
        <v>2403</v>
      </c>
      <c r="B6" s="184" t="s">
        <v>67</v>
      </c>
      <c r="C6" s="184"/>
      <c r="D6" s="184"/>
      <c r="E6" s="184"/>
      <c r="F6" s="184"/>
      <c r="G6" s="184"/>
      <c r="H6" s="183">
        <v>66</v>
      </c>
      <c r="I6" s="188">
        <v>10000001442</v>
      </c>
    </row>
    <row r="7" spans="1:9" x14ac:dyDescent="0.25">
      <c r="A7" s="183">
        <v>2439</v>
      </c>
      <c r="B7" s="184" t="s">
        <v>23</v>
      </c>
      <c r="C7" s="184"/>
      <c r="D7" s="184"/>
      <c r="E7" s="184"/>
      <c r="F7" s="184"/>
      <c r="G7" s="184"/>
      <c r="H7" s="183">
        <v>66</v>
      </c>
      <c r="I7" s="188">
        <v>10000001442</v>
      </c>
    </row>
    <row r="8" spans="1:9" x14ac:dyDescent="0.25">
      <c r="A8" s="183">
        <v>2234</v>
      </c>
      <c r="B8" s="184" t="s">
        <v>37</v>
      </c>
      <c r="C8" s="184"/>
      <c r="D8" s="184"/>
      <c r="E8" s="184"/>
      <c r="F8" s="184"/>
      <c r="G8" s="184"/>
      <c r="H8" s="183">
        <v>66</v>
      </c>
      <c r="I8" s="188">
        <v>10000001442</v>
      </c>
    </row>
    <row r="9" spans="1:9" x14ac:dyDescent="0.25">
      <c r="A9" s="183">
        <v>2431</v>
      </c>
      <c r="B9" s="184" t="s">
        <v>74</v>
      </c>
      <c r="C9" s="184"/>
      <c r="D9" s="184"/>
      <c r="E9" s="184"/>
      <c r="F9" s="184"/>
      <c r="G9" s="184"/>
      <c r="H9" s="183">
        <v>66</v>
      </c>
      <c r="I9" s="188">
        <v>10000001442</v>
      </c>
    </row>
    <row r="10" spans="1:9" x14ac:dyDescent="0.25">
      <c r="A10" s="183">
        <v>1788</v>
      </c>
      <c r="B10" s="184" t="s">
        <v>77</v>
      </c>
      <c r="C10" s="184"/>
      <c r="D10" s="184"/>
      <c r="E10" s="184"/>
      <c r="F10" s="184"/>
      <c r="G10" s="184"/>
      <c r="H10" s="183">
        <v>132</v>
      </c>
      <c r="I10" s="188">
        <v>10000001442</v>
      </c>
    </row>
    <row r="11" spans="1:9" x14ac:dyDescent="0.25">
      <c r="A11" s="183">
        <v>2234</v>
      </c>
      <c r="B11" s="184" t="s">
        <v>1</v>
      </c>
      <c r="C11" s="184"/>
      <c r="D11" s="184"/>
      <c r="E11" s="184"/>
      <c r="F11" s="184"/>
      <c r="G11" s="184"/>
      <c r="H11" s="183">
        <v>66</v>
      </c>
      <c r="I11" s="188">
        <v>10000001442</v>
      </c>
    </row>
    <row r="12" spans="1:9" x14ac:dyDescent="0.25">
      <c r="A12" s="183">
        <v>11810</v>
      </c>
      <c r="B12" s="184" t="s">
        <v>2</v>
      </c>
      <c r="C12" s="184"/>
      <c r="D12" s="184"/>
      <c r="E12" s="184"/>
      <c r="F12" s="184"/>
      <c r="G12" s="184"/>
      <c r="H12" s="183">
        <v>66</v>
      </c>
      <c r="I12" s="188">
        <v>10000001442</v>
      </c>
    </row>
    <row r="13" spans="1:9" x14ac:dyDescent="0.25">
      <c r="A13" s="183">
        <v>2421</v>
      </c>
      <c r="B13" s="184" t="s">
        <v>3</v>
      </c>
      <c r="C13" s="184"/>
      <c r="D13" s="184"/>
      <c r="E13" s="184"/>
      <c r="F13" s="184"/>
      <c r="G13" s="184"/>
      <c r="H13" s="183">
        <v>66</v>
      </c>
      <c r="I13" s="188">
        <v>10000001442</v>
      </c>
    </row>
    <row r="14" spans="1:9" x14ac:dyDescent="0.25">
      <c r="A14" s="183">
        <v>1511</v>
      </c>
      <c r="B14" s="184" t="s">
        <v>9</v>
      </c>
      <c r="C14" s="184"/>
      <c r="D14" s="184"/>
      <c r="E14" s="184"/>
      <c r="F14" s="184"/>
      <c r="G14" s="184"/>
      <c r="H14" s="183">
        <v>66</v>
      </c>
      <c r="I14" s="188">
        <v>10000001442</v>
      </c>
    </row>
    <row r="15" spans="1:9" x14ac:dyDescent="0.25">
      <c r="A15" s="183">
        <v>2418</v>
      </c>
      <c r="B15" s="184" t="s">
        <v>15</v>
      </c>
      <c r="C15" s="184"/>
      <c r="D15" s="184"/>
      <c r="E15" s="184"/>
      <c r="F15" s="184"/>
      <c r="G15" s="184"/>
      <c r="H15" s="183">
        <v>66</v>
      </c>
      <c r="I15" s="188">
        <v>10000001442</v>
      </c>
    </row>
    <row r="16" spans="1:9" x14ac:dyDescent="0.25">
      <c r="A16" s="183">
        <v>2403</v>
      </c>
      <c r="B16" s="184" t="s">
        <v>17</v>
      </c>
      <c r="C16" s="184"/>
      <c r="D16" s="184"/>
      <c r="E16" s="184"/>
      <c r="F16" s="184"/>
      <c r="G16" s="184"/>
      <c r="H16" s="183">
        <v>66</v>
      </c>
      <c r="I16" s="188">
        <v>10000001442</v>
      </c>
    </row>
    <row r="17" spans="1:9" x14ac:dyDescent="0.25">
      <c r="A17" s="183">
        <v>1378</v>
      </c>
      <c r="B17" s="184" t="s">
        <v>13</v>
      </c>
      <c r="C17" s="184"/>
      <c r="D17" s="184"/>
      <c r="E17" s="184"/>
      <c r="F17" s="184"/>
      <c r="G17" s="184"/>
      <c r="H17" s="183">
        <v>264</v>
      </c>
      <c r="I17" s="188">
        <v>10000001442</v>
      </c>
    </row>
    <row r="18" spans="1:9" x14ac:dyDescent="0.25">
      <c r="A18" s="185">
        <v>1843</v>
      </c>
      <c r="B18" s="184" t="s">
        <v>25</v>
      </c>
      <c r="C18" s="184"/>
      <c r="D18" s="184"/>
      <c r="E18" s="184"/>
      <c r="F18" s="184"/>
      <c r="G18" s="184"/>
      <c r="H18" s="183">
        <v>7</v>
      </c>
      <c r="I18" s="188">
        <v>10000001442</v>
      </c>
    </row>
    <row r="19" spans="1:9" x14ac:dyDescent="0.25">
      <c r="A19" s="185">
        <v>2164</v>
      </c>
      <c r="B19" s="184" t="s">
        <v>26</v>
      </c>
      <c r="C19" s="184"/>
      <c r="D19" s="184"/>
      <c r="E19" s="184"/>
      <c r="F19" s="184"/>
      <c r="G19" s="184"/>
      <c r="H19" s="183">
        <v>5</v>
      </c>
      <c r="I19" s="188">
        <v>10000001442</v>
      </c>
    </row>
    <row r="20" spans="1:9" x14ac:dyDescent="0.25">
      <c r="A20" s="185">
        <v>11211</v>
      </c>
      <c r="B20" s="184" t="s">
        <v>91</v>
      </c>
      <c r="C20" s="184"/>
      <c r="D20" s="184"/>
      <c r="E20" s="184"/>
      <c r="F20" s="184"/>
      <c r="G20" s="184"/>
      <c r="H20" s="183">
        <v>5</v>
      </c>
      <c r="I20" s="188">
        <v>10000001442</v>
      </c>
    </row>
    <row r="21" spans="1:9" x14ac:dyDescent="0.25">
      <c r="A21" s="185">
        <v>2441</v>
      </c>
      <c r="B21" s="184" t="s">
        <v>27</v>
      </c>
      <c r="C21" s="184"/>
      <c r="D21" s="184"/>
      <c r="E21" s="184"/>
      <c r="F21" s="184"/>
      <c r="G21" s="184"/>
      <c r="H21" s="183">
        <v>2</v>
      </c>
      <c r="I21" s="188">
        <v>10000001442</v>
      </c>
    </row>
    <row r="22" spans="1:9" x14ac:dyDescent="0.25">
      <c r="A22" s="185">
        <v>9790</v>
      </c>
      <c r="B22" s="184" t="s">
        <v>28</v>
      </c>
      <c r="C22" s="184"/>
      <c r="D22" s="184"/>
      <c r="E22" s="184"/>
      <c r="F22" s="184"/>
      <c r="G22" s="184"/>
      <c r="H22" s="183">
        <v>5</v>
      </c>
      <c r="I22" s="188">
        <v>10000001442</v>
      </c>
    </row>
    <row r="23" spans="1:9" x14ac:dyDescent="0.25">
      <c r="A23" s="185">
        <v>2442</v>
      </c>
      <c r="B23" s="184" t="s">
        <v>44</v>
      </c>
      <c r="C23" s="184"/>
      <c r="D23" s="184"/>
      <c r="E23" s="184"/>
      <c r="F23" s="184"/>
      <c r="G23" s="184"/>
      <c r="H23" s="183">
        <v>2</v>
      </c>
      <c r="I23" s="188">
        <v>10000001442</v>
      </c>
    </row>
    <row r="24" spans="1:9" x14ac:dyDescent="0.25">
      <c r="A24" s="185">
        <v>2443</v>
      </c>
      <c r="B24" s="184" t="s">
        <v>29</v>
      </c>
      <c r="C24" s="184"/>
      <c r="D24" s="184"/>
      <c r="E24" s="184"/>
      <c r="F24" s="184"/>
      <c r="G24" s="184"/>
      <c r="H24" s="183">
        <v>5</v>
      </c>
      <c r="I24" s="188">
        <v>10000001442</v>
      </c>
    </row>
    <row r="25" spans="1:9" x14ac:dyDescent="0.25">
      <c r="A25" s="185">
        <v>2418</v>
      </c>
      <c r="B25" s="184" t="s">
        <v>15</v>
      </c>
      <c r="C25" s="184"/>
      <c r="D25" s="184"/>
      <c r="E25" s="184"/>
      <c r="F25" s="184"/>
      <c r="G25" s="184"/>
      <c r="H25" s="183">
        <v>6</v>
      </c>
      <c r="I25" s="188">
        <v>10000001442</v>
      </c>
    </row>
    <row r="26" spans="1:9" x14ac:dyDescent="0.25">
      <c r="A26" s="185">
        <v>13827</v>
      </c>
      <c r="B26" s="184" t="s">
        <v>30</v>
      </c>
      <c r="C26" s="184"/>
      <c r="D26" s="184"/>
      <c r="E26" s="184"/>
      <c r="F26" s="184"/>
      <c r="G26" s="184"/>
      <c r="H26" s="183">
        <v>3</v>
      </c>
      <c r="I26" s="188">
        <v>10000001442</v>
      </c>
    </row>
    <row r="27" spans="1:9" x14ac:dyDescent="0.25">
      <c r="A27" s="185">
        <v>2441</v>
      </c>
      <c r="B27" s="184" t="s">
        <v>27</v>
      </c>
      <c r="C27" s="184"/>
      <c r="D27" s="184"/>
      <c r="E27" s="184"/>
      <c r="F27" s="184"/>
      <c r="G27" s="184"/>
      <c r="H27" s="183">
        <v>1</v>
      </c>
      <c r="I27" s="188">
        <v>10000001442</v>
      </c>
    </row>
    <row r="28" spans="1:9" x14ac:dyDescent="0.25">
      <c r="A28" s="185">
        <v>2420</v>
      </c>
      <c r="B28" s="186" t="s">
        <v>34</v>
      </c>
      <c r="C28" s="186"/>
      <c r="D28" s="186"/>
      <c r="E28" s="186"/>
      <c r="F28" s="186"/>
      <c r="G28" s="186"/>
      <c r="H28" s="183">
        <v>1</v>
      </c>
      <c r="I28" s="188">
        <v>10000001442</v>
      </c>
    </row>
    <row r="29" spans="1:9" x14ac:dyDescent="0.25">
      <c r="A29" s="185">
        <v>2439</v>
      </c>
      <c r="B29" s="186" t="s">
        <v>33</v>
      </c>
      <c r="C29" s="186"/>
      <c r="D29" s="186"/>
      <c r="E29" s="186"/>
      <c r="F29" s="186"/>
      <c r="G29" s="186"/>
      <c r="H29" s="183">
        <v>1</v>
      </c>
      <c r="I29" s="188">
        <v>10000001442</v>
      </c>
    </row>
    <row r="30" spans="1:9" x14ac:dyDescent="0.25">
      <c r="A30" s="185">
        <v>2419</v>
      </c>
      <c r="B30" s="186" t="s">
        <v>32</v>
      </c>
      <c r="C30" s="186"/>
      <c r="D30" s="186"/>
      <c r="E30" s="186"/>
      <c r="F30" s="186"/>
      <c r="G30" s="186"/>
      <c r="H30" s="183">
        <v>1</v>
      </c>
      <c r="I30" s="188">
        <v>10000001442</v>
      </c>
    </row>
    <row r="31" spans="1:9" x14ac:dyDescent="0.25">
      <c r="A31" s="185">
        <v>2440</v>
      </c>
      <c r="B31" s="186" t="s">
        <v>31</v>
      </c>
      <c r="C31" s="186"/>
      <c r="D31" s="186"/>
      <c r="E31" s="186"/>
      <c r="F31" s="186"/>
      <c r="G31" s="186"/>
      <c r="H31" s="183">
        <v>1</v>
      </c>
      <c r="I31" s="188">
        <v>10000001442</v>
      </c>
    </row>
    <row r="32" spans="1:9" x14ac:dyDescent="0.25">
      <c r="A32" s="185">
        <v>2417</v>
      </c>
      <c r="B32" s="186" t="s">
        <v>37</v>
      </c>
      <c r="C32" s="186"/>
      <c r="D32" s="186"/>
      <c r="E32" s="186"/>
      <c r="F32" s="186"/>
      <c r="G32" s="186"/>
      <c r="H32" s="183">
        <v>5</v>
      </c>
      <c r="I32" s="188">
        <v>10000001442</v>
      </c>
    </row>
    <row r="33" spans="1:9" x14ac:dyDescent="0.25">
      <c r="A33" s="185">
        <v>2403</v>
      </c>
      <c r="B33" s="186" t="s">
        <v>35</v>
      </c>
      <c r="C33" s="186"/>
      <c r="D33" s="186"/>
      <c r="E33" s="186"/>
      <c r="F33" s="186"/>
      <c r="G33" s="186"/>
      <c r="H33" s="183">
        <v>10</v>
      </c>
      <c r="I33" s="188">
        <v>10000001442</v>
      </c>
    </row>
    <row r="34" spans="1:9" x14ac:dyDescent="0.25">
      <c r="A34" s="185">
        <v>2417</v>
      </c>
      <c r="B34" s="186" t="s">
        <v>36</v>
      </c>
      <c r="C34" s="186"/>
      <c r="D34" s="186"/>
      <c r="E34" s="186"/>
      <c r="F34" s="186"/>
      <c r="G34" s="186"/>
      <c r="H34" s="183">
        <v>8</v>
      </c>
      <c r="I34" s="188">
        <v>10000001442</v>
      </c>
    </row>
    <row r="35" spans="1:9" x14ac:dyDescent="0.25">
      <c r="A35" s="185">
        <v>2437</v>
      </c>
      <c r="B35" s="186" t="s">
        <v>45</v>
      </c>
      <c r="C35" s="186"/>
      <c r="D35" s="186"/>
      <c r="E35" s="186"/>
      <c r="F35" s="186"/>
      <c r="G35" s="186"/>
      <c r="H35" s="183">
        <v>1</v>
      </c>
      <c r="I35" s="188">
        <v>10000001442</v>
      </c>
    </row>
    <row r="36" spans="1:9" x14ac:dyDescent="0.25">
      <c r="A36" s="185">
        <v>2444</v>
      </c>
      <c r="B36" s="186" t="s">
        <v>46</v>
      </c>
      <c r="C36" s="186"/>
      <c r="D36" s="186"/>
      <c r="E36" s="186"/>
      <c r="F36" s="186"/>
      <c r="G36" s="186"/>
      <c r="H36" s="183">
        <v>1</v>
      </c>
      <c r="I36" s="188">
        <v>10000001442</v>
      </c>
    </row>
    <row r="37" spans="1:9" x14ac:dyDescent="0.25">
      <c r="A37" s="185">
        <v>2438</v>
      </c>
      <c r="B37" s="186" t="s">
        <v>16</v>
      </c>
      <c r="C37" s="186"/>
      <c r="D37" s="186"/>
      <c r="E37" s="186"/>
      <c r="F37" s="186"/>
      <c r="G37" s="186"/>
      <c r="H37" s="183">
        <v>1</v>
      </c>
      <c r="I37" s="188">
        <v>10000001442</v>
      </c>
    </row>
    <row r="38" spans="1:9" x14ac:dyDescent="0.25">
      <c r="A38" s="185">
        <v>2445</v>
      </c>
      <c r="B38" s="186" t="s">
        <v>38</v>
      </c>
      <c r="C38" s="186"/>
      <c r="D38" s="186"/>
      <c r="E38" s="186"/>
      <c r="F38" s="186"/>
      <c r="G38" s="186"/>
      <c r="H38" s="183">
        <v>4</v>
      </c>
      <c r="I38" s="188">
        <v>10000001442</v>
      </c>
    </row>
    <row r="39" spans="1:9" x14ac:dyDescent="0.25">
      <c r="A39" s="185">
        <v>10571</v>
      </c>
      <c r="B39" s="186" t="s">
        <v>39</v>
      </c>
      <c r="C39" s="186"/>
      <c r="D39" s="186"/>
      <c r="E39" s="186"/>
      <c r="F39" s="186"/>
      <c r="G39" s="186"/>
      <c r="H39" s="183">
        <v>4</v>
      </c>
      <c r="I39" s="188">
        <v>10000001442</v>
      </c>
    </row>
    <row r="40" spans="1:9" x14ac:dyDescent="0.25">
      <c r="A40" s="185">
        <v>12084</v>
      </c>
      <c r="B40" s="186" t="s">
        <v>40</v>
      </c>
      <c r="C40" s="186"/>
      <c r="D40" s="186"/>
      <c r="E40" s="186"/>
      <c r="F40" s="186"/>
      <c r="G40" s="186"/>
      <c r="H40" s="183">
        <v>4</v>
      </c>
      <c r="I40" s="188">
        <v>10000001442</v>
      </c>
    </row>
    <row r="41" spans="1:9" x14ac:dyDescent="0.25">
      <c r="A41" s="185">
        <v>2434</v>
      </c>
      <c r="B41" s="186" t="s">
        <v>41</v>
      </c>
      <c r="C41" s="186"/>
      <c r="D41" s="186"/>
      <c r="E41" s="186"/>
      <c r="F41" s="186"/>
      <c r="G41" s="186"/>
      <c r="H41" s="183">
        <v>1</v>
      </c>
      <c r="I41" s="188">
        <v>10000001442</v>
      </c>
    </row>
    <row r="42" spans="1:9" x14ac:dyDescent="0.25">
      <c r="A42" s="185">
        <v>2435</v>
      </c>
      <c r="B42" s="186" t="s">
        <v>42</v>
      </c>
      <c r="C42" s="186"/>
      <c r="D42" s="186"/>
      <c r="E42" s="186"/>
      <c r="F42" s="186"/>
      <c r="G42" s="186"/>
      <c r="H42" s="183">
        <v>3</v>
      </c>
      <c r="I42" s="188">
        <v>10000001442</v>
      </c>
    </row>
    <row r="43" spans="1:9" x14ac:dyDescent="0.25">
      <c r="A43" s="185">
        <v>2436</v>
      </c>
      <c r="B43" s="186" t="s">
        <v>43</v>
      </c>
      <c r="C43" s="186"/>
      <c r="D43" s="186"/>
      <c r="E43" s="186"/>
      <c r="F43" s="186"/>
      <c r="G43" s="186"/>
      <c r="H43" s="183">
        <v>1</v>
      </c>
      <c r="I43" s="188">
        <v>10000001442</v>
      </c>
    </row>
    <row r="44" spans="1:9" x14ac:dyDescent="0.25">
      <c r="A44" s="185">
        <v>2416</v>
      </c>
      <c r="B44" s="186" t="s">
        <v>47</v>
      </c>
      <c r="C44" s="186"/>
      <c r="D44" s="186"/>
      <c r="E44" s="186"/>
      <c r="F44" s="186"/>
      <c r="G44" s="186"/>
      <c r="H44" s="183">
        <v>1</v>
      </c>
      <c r="I44" s="188">
        <v>10000001442</v>
      </c>
    </row>
    <row r="45" spans="1:9" x14ac:dyDescent="0.25">
      <c r="A45" s="185">
        <v>2447</v>
      </c>
      <c r="B45" s="186" t="s">
        <v>90</v>
      </c>
      <c r="C45" s="186"/>
      <c r="D45" s="186"/>
      <c r="E45" s="186"/>
      <c r="F45" s="186"/>
      <c r="G45" s="186"/>
      <c r="H45" s="183">
        <v>6</v>
      </c>
      <c r="I45" s="188">
        <v>10000001442</v>
      </c>
    </row>
    <row r="46" spans="1:9" x14ac:dyDescent="0.25">
      <c r="A46" s="185">
        <v>2446</v>
      </c>
      <c r="B46" s="186" t="s">
        <v>21</v>
      </c>
      <c r="C46" s="186"/>
      <c r="D46" s="186"/>
      <c r="E46" s="186"/>
      <c r="F46" s="186"/>
      <c r="G46" s="186"/>
      <c r="H46" s="183">
        <v>8</v>
      </c>
      <c r="I46" s="188">
        <v>10000001442</v>
      </c>
    </row>
    <row r="47" spans="1:9" x14ac:dyDescent="0.25">
      <c r="A47" s="185">
        <v>1882</v>
      </c>
      <c r="B47" s="186" t="s">
        <v>51</v>
      </c>
      <c r="C47" s="186"/>
      <c r="D47" s="186"/>
      <c r="E47" s="186"/>
      <c r="F47" s="186"/>
      <c r="G47" s="186"/>
      <c r="H47" s="183">
        <v>10</v>
      </c>
      <c r="I47" s="188">
        <v>10000001442</v>
      </c>
    </row>
    <row r="48" spans="1:9" x14ac:dyDescent="0.25">
      <c r="A48" s="185">
        <v>2415</v>
      </c>
      <c r="B48" s="186" t="s">
        <v>94</v>
      </c>
      <c r="C48" s="186"/>
      <c r="D48" s="186"/>
      <c r="E48" s="186"/>
      <c r="F48" s="186"/>
      <c r="G48" s="186"/>
      <c r="H48" s="183">
        <v>1</v>
      </c>
      <c r="I48" s="188">
        <v>10000001442</v>
      </c>
    </row>
    <row r="49" spans="1:9" x14ac:dyDescent="0.25">
      <c r="A49" s="185">
        <v>1357</v>
      </c>
      <c r="B49" s="186" t="s">
        <v>49</v>
      </c>
      <c r="C49" s="186"/>
      <c r="D49" s="186"/>
      <c r="E49" s="186"/>
      <c r="F49" s="186"/>
      <c r="G49" s="186"/>
      <c r="H49" s="183">
        <v>2</v>
      </c>
      <c r="I49" s="188">
        <v>10000001442</v>
      </c>
    </row>
    <row r="50" spans="1:9" x14ac:dyDescent="0.25">
      <c r="A50" s="185">
        <v>14316</v>
      </c>
      <c r="B50" s="186" t="s">
        <v>50</v>
      </c>
      <c r="C50" s="186"/>
      <c r="D50" s="186"/>
      <c r="E50" s="186"/>
      <c r="F50" s="186"/>
      <c r="G50" s="186"/>
      <c r="H50" s="183">
        <v>10</v>
      </c>
      <c r="I50" s="188">
        <v>10000001442</v>
      </c>
    </row>
    <row r="51" spans="1:9" x14ac:dyDescent="0.25">
      <c r="A51" s="185">
        <v>2447</v>
      </c>
      <c r="B51" s="186" t="s">
        <v>55</v>
      </c>
      <c r="C51" s="186"/>
      <c r="D51" s="186"/>
      <c r="E51" s="186"/>
      <c r="F51" s="186"/>
      <c r="G51" s="186"/>
      <c r="H51" s="183">
        <v>460</v>
      </c>
      <c r="I51" s="188">
        <v>10000001442</v>
      </c>
    </row>
    <row r="52" spans="1:9" x14ac:dyDescent="0.25">
      <c r="A52" s="185">
        <v>2439</v>
      </c>
      <c r="B52" s="186" t="s">
        <v>54</v>
      </c>
      <c r="C52" s="186"/>
      <c r="D52" s="186"/>
      <c r="E52" s="186"/>
      <c r="F52" s="186"/>
      <c r="G52" s="186"/>
      <c r="H52" s="183">
        <v>65</v>
      </c>
      <c r="I52" s="188">
        <v>10000001442</v>
      </c>
    </row>
    <row r="53" spans="1:9" x14ac:dyDescent="0.25">
      <c r="A53" s="185">
        <v>2420</v>
      </c>
      <c r="B53" s="186" t="s">
        <v>56</v>
      </c>
      <c r="C53" s="186"/>
      <c r="D53" s="186"/>
      <c r="E53" s="186"/>
      <c r="F53" s="186"/>
      <c r="G53" s="186"/>
      <c r="H53" s="183">
        <v>65</v>
      </c>
      <c r="I53" s="188">
        <v>10000001442</v>
      </c>
    </row>
    <row r="54" spans="1:9" x14ac:dyDescent="0.25">
      <c r="A54" s="185">
        <v>2403</v>
      </c>
      <c r="B54" s="186" t="s">
        <v>17</v>
      </c>
      <c r="C54" s="186"/>
      <c r="D54" s="186"/>
      <c r="E54" s="186"/>
      <c r="F54" s="186"/>
      <c r="G54" s="186"/>
      <c r="H54" s="183">
        <v>325</v>
      </c>
      <c r="I54" s="188">
        <v>10000001442</v>
      </c>
    </row>
    <row r="55" spans="1:9" x14ac:dyDescent="0.25">
      <c r="A55" s="185">
        <v>2234</v>
      </c>
      <c r="B55" s="186" t="s">
        <v>95</v>
      </c>
      <c r="C55" s="186"/>
      <c r="D55" s="186"/>
      <c r="E55" s="186"/>
      <c r="F55" s="186"/>
      <c r="G55" s="186"/>
      <c r="H55" s="183">
        <v>1</v>
      </c>
      <c r="I55" s="188">
        <v>10000001442</v>
      </c>
    </row>
    <row r="56" spans="1:9" x14ac:dyDescent="0.25">
      <c r="A56" s="185">
        <v>11810</v>
      </c>
      <c r="B56" s="186" t="s">
        <v>96</v>
      </c>
      <c r="C56" s="186"/>
      <c r="D56" s="186"/>
      <c r="E56" s="186"/>
      <c r="F56" s="186"/>
      <c r="G56" s="186"/>
      <c r="H56" s="183">
        <v>1</v>
      </c>
      <c r="I56" s="188">
        <v>10000001442</v>
      </c>
    </row>
    <row r="57" spans="1:9" x14ac:dyDescent="0.25">
      <c r="A57" s="185">
        <v>2403</v>
      </c>
      <c r="B57" s="186" t="s">
        <v>97</v>
      </c>
      <c r="C57" s="186"/>
      <c r="D57" s="186"/>
      <c r="E57" s="186"/>
      <c r="F57" s="186"/>
      <c r="G57" s="186"/>
      <c r="H57" s="183">
        <v>1</v>
      </c>
      <c r="I57" s="188">
        <v>10000001442</v>
      </c>
    </row>
    <row r="58" spans="1:9" x14ac:dyDescent="0.25">
      <c r="A58" s="185">
        <v>1999</v>
      </c>
      <c r="B58" s="186" t="s">
        <v>62</v>
      </c>
      <c r="C58" s="186"/>
      <c r="D58" s="186"/>
      <c r="E58" s="186"/>
      <c r="F58" s="186"/>
      <c r="G58" s="186"/>
      <c r="H58" s="183">
        <v>1</v>
      </c>
      <c r="I58" s="188">
        <v>10000001442</v>
      </c>
    </row>
    <row r="59" spans="1:9" x14ac:dyDescent="0.25">
      <c r="A59" s="185">
        <v>2415</v>
      </c>
      <c r="B59" s="186" t="s">
        <v>48</v>
      </c>
      <c r="C59" s="186"/>
      <c r="D59" s="186"/>
      <c r="E59" s="186"/>
      <c r="F59" s="186"/>
      <c r="G59" s="186"/>
      <c r="H59" s="187">
        <v>230</v>
      </c>
      <c r="I59" s="188">
        <v>10000001442</v>
      </c>
    </row>
    <row r="60" spans="1:9" x14ac:dyDescent="0.25">
      <c r="A60" s="185">
        <v>1357</v>
      </c>
      <c r="B60" s="186" t="s">
        <v>49</v>
      </c>
      <c r="C60" s="186"/>
      <c r="D60" s="186"/>
      <c r="E60" s="186"/>
      <c r="F60" s="186"/>
      <c r="G60" s="186"/>
      <c r="H60" s="187">
        <v>230</v>
      </c>
      <c r="I60" s="188">
        <v>10000001442</v>
      </c>
    </row>
    <row r="61" spans="1:9" x14ac:dyDescent="0.25">
      <c r="A61" s="185">
        <v>14316</v>
      </c>
      <c r="B61" s="186" t="s">
        <v>50</v>
      </c>
      <c r="C61" s="186"/>
      <c r="D61" s="186"/>
      <c r="E61" s="186"/>
      <c r="F61" s="186"/>
      <c r="G61" s="186"/>
      <c r="H61" s="187">
        <v>460</v>
      </c>
      <c r="I61" s="188">
        <v>10000001442</v>
      </c>
    </row>
    <row r="62" spans="1:9" x14ac:dyDescent="0.25">
      <c r="A62" s="185">
        <v>2401</v>
      </c>
      <c r="B62" s="186" t="s">
        <v>57</v>
      </c>
      <c r="C62" s="186"/>
      <c r="D62" s="186"/>
      <c r="E62" s="186"/>
      <c r="F62" s="186"/>
      <c r="G62" s="186"/>
      <c r="H62" s="187">
        <v>150</v>
      </c>
      <c r="I62" s="188">
        <v>10000001442</v>
      </c>
    </row>
    <row r="63" spans="1:9" x14ac:dyDescent="0.25">
      <c r="A63" s="185">
        <v>1882</v>
      </c>
      <c r="B63" s="186" t="s">
        <v>51</v>
      </c>
      <c r="C63" s="186"/>
      <c r="D63" s="186"/>
      <c r="E63" s="186"/>
      <c r="F63" s="186"/>
      <c r="G63" s="186"/>
      <c r="H63" s="187">
        <v>610</v>
      </c>
      <c r="I63" s="188">
        <v>10000001442</v>
      </c>
    </row>
  </sheetData>
  <mergeCells count="63">
    <mergeCell ref="B57:G57"/>
    <mergeCell ref="B59:G59"/>
    <mergeCell ref="B60:G60"/>
    <mergeCell ref="B61:G61"/>
    <mergeCell ref="B62:G62"/>
    <mergeCell ref="B63:G63"/>
    <mergeCell ref="B51:G51"/>
    <mergeCell ref="B52:G52"/>
    <mergeCell ref="B53:G53"/>
    <mergeCell ref="B54:G54"/>
    <mergeCell ref="B55:G55"/>
    <mergeCell ref="B56:G56"/>
    <mergeCell ref="B58:G58"/>
    <mergeCell ref="B46:G46"/>
    <mergeCell ref="B48:G48"/>
    <mergeCell ref="B49:G49"/>
    <mergeCell ref="B50:G50"/>
    <mergeCell ref="B47:G47"/>
    <mergeCell ref="B40:G40"/>
    <mergeCell ref="B43:G43"/>
    <mergeCell ref="B44:G44"/>
    <mergeCell ref="B45:G45"/>
    <mergeCell ref="B41:G41"/>
    <mergeCell ref="B42:G42"/>
    <mergeCell ref="B34:G34"/>
    <mergeCell ref="B35:G35"/>
    <mergeCell ref="B36:G36"/>
    <mergeCell ref="B37:G37"/>
    <mergeCell ref="B38:G38"/>
    <mergeCell ref="B39:G39"/>
    <mergeCell ref="B27:G27"/>
    <mergeCell ref="B28:G28"/>
    <mergeCell ref="B29:G29"/>
    <mergeCell ref="B30:G30"/>
    <mergeCell ref="B32:G32"/>
    <mergeCell ref="B33:G33"/>
    <mergeCell ref="B31:G31"/>
    <mergeCell ref="B21:G21"/>
    <mergeCell ref="B22:G22"/>
    <mergeCell ref="B23:G23"/>
    <mergeCell ref="B24:G24"/>
    <mergeCell ref="B25:G25"/>
    <mergeCell ref="B26:G26"/>
    <mergeCell ref="B18:G18"/>
    <mergeCell ref="B19:G19"/>
    <mergeCell ref="B20:G20"/>
    <mergeCell ref="B12:G12"/>
    <mergeCell ref="B13:G13"/>
    <mergeCell ref="B14:G14"/>
    <mergeCell ref="B15:G15"/>
    <mergeCell ref="B16:G16"/>
    <mergeCell ref="B17:G17"/>
    <mergeCell ref="B11:G11"/>
    <mergeCell ref="B9:G9"/>
    <mergeCell ref="B10:G10"/>
    <mergeCell ref="B3:G3"/>
    <mergeCell ref="B4:G4"/>
    <mergeCell ref="B5:G5"/>
    <mergeCell ref="B6:G6"/>
    <mergeCell ref="B7:G7"/>
    <mergeCell ref="B8:G8"/>
    <mergeCell ref="B1:G1"/>
    <mergeCell ref="B2:G2"/>
  </mergeCells>
  <conditionalFormatting sqref="A1:H63">
    <cfRule type="cellIs" dxfId="0" priority="1" operator="equal">
      <formula>70363.0125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D2D51-E860-422F-B697-BD8215D4C090}">
  <dimension ref="B1:J14"/>
  <sheetViews>
    <sheetView workbookViewId="0">
      <selection activeCell="L14" sqref="L14"/>
    </sheetView>
  </sheetViews>
  <sheetFormatPr defaultRowHeight="15" x14ac:dyDescent="0.25"/>
  <cols>
    <col min="1" max="1" width="3.28515625" customWidth="1"/>
    <col min="7" max="7" width="6.85546875" customWidth="1"/>
    <col min="8" max="8" width="19.140625" bestFit="1" customWidth="1"/>
    <col min="9" max="9" width="16.85546875" style="23" customWidth="1"/>
    <col min="10" max="10" width="16.140625" style="23" customWidth="1"/>
  </cols>
  <sheetData>
    <row r="1" spans="2:10" ht="15.75" thickBot="1" x14ac:dyDescent="0.3"/>
    <row r="2" spans="2:10" ht="15.75" thickBot="1" x14ac:dyDescent="0.3">
      <c r="B2" s="167" t="s">
        <v>98</v>
      </c>
      <c r="C2" s="168"/>
      <c r="D2" s="168"/>
      <c r="E2" s="168"/>
      <c r="F2" s="168"/>
      <c r="G2" s="168"/>
      <c r="H2" s="168"/>
      <c r="I2" s="168"/>
      <c r="J2" s="169"/>
    </row>
    <row r="3" spans="2:10" ht="15.75" thickBot="1" x14ac:dyDescent="0.3">
      <c r="B3" s="139" t="s">
        <v>6</v>
      </c>
      <c r="C3" s="140"/>
      <c r="D3" s="140"/>
      <c r="E3" s="140"/>
      <c r="F3" s="140"/>
      <c r="G3" s="141"/>
      <c r="H3" s="3" t="s">
        <v>5</v>
      </c>
      <c r="I3" s="70" t="s">
        <v>63</v>
      </c>
      <c r="J3" s="38" t="s">
        <v>64</v>
      </c>
    </row>
    <row r="4" spans="2:10" x14ac:dyDescent="0.25">
      <c r="B4" s="170" t="s">
        <v>99</v>
      </c>
      <c r="C4" s="171"/>
      <c r="D4" s="171"/>
      <c r="E4" s="171"/>
      <c r="F4" s="171"/>
      <c r="G4" s="172"/>
      <c r="H4" s="47">
        <v>0</v>
      </c>
      <c r="I4" s="68">
        <v>9.9</v>
      </c>
      <c r="J4" s="65">
        <f t="shared" ref="J4:J13" si="0">H4*I4</f>
        <v>0</v>
      </c>
    </row>
    <row r="5" spans="2:10" x14ac:dyDescent="0.25">
      <c r="B5" s="123" t="s">
        <v>100</v>
      </c>
      <c r="C5" s="124"/>
      <c r="D5" s="124"/>
      <c r="E5" s="124"/>
      <c r="F5" s="124"/>
      <c r="G5" s="125"/>
      <c r="H5" s="4">
        <v>0</v>
      </c>
      <c r="I5" s="69">
        <v>9.9</v>
      </c>
      <c r="J5" s="65">
        <f t="shared" si="0"/>
        <v>0</v>
      </c>
    </row>
    <row r="6" spans="2:10" x14ac:dyDescent="0.25">
      <c r="B6" s="123" t="s">
        <v>101</v>
      </c>
      <c r="C6" s="124"/>
      <c r="D6" s="124"/>
      <c r="E6" s="124"/>
      <c r="F6" s="124"/>
      <c r="G6" s="125"/>
      <c r="H6" s="4">
        <v>0</v>
      </c>
      <c r="I6" s="69">
        <v>12.9</v>
      </c>
      <c r="J6" s="65">
        <f t="shared" si="0"/>
        <v>0</v>
      </c>
    </row>
    <row r="7" spans="2:10" x14ac:dyDescent="0.25">
      <c r="B7" s="123" t="s">
        <v>160</v>
      </c>
      <c r="C7" s="124"/>
      <c r="D7" s="124"/>
      <c r="E7" s="124"/>
      <c r="F7" s="124"/>
      <c r="G7" s="125"/>
      <c r="H7" s="4">
        <v>0</v>
      </c>
      <c r="I7" s="69">
        <v>21.9</v>
      </c>
      <c r="J7" s="65">
        <f t="shared" ref="J7" si="1">H7*I7</f>
        <v>0</v>
      </c>
    </row>
    <row r="8" spans="2:10" x14ac:dyDescent="0.25">
      <c r="B8" s="123" t="s">
        <v>161</v>
      </c>
      <c r="C8" s="124"/>
      <c r="D8" s="124"/>
      <c r="E8" s="124"/>
      <c r="F8" s="124"/>
      <c r="G8" s="125"/>
      <c r="H8" s="4">
        <v>0</v>
      </c>
      <c r="I8" s="69">
        <v>80.180000000000007</v>
      </c>
      <c r="J8" s="65">
        <f t="shared" ref="J8" si="2">H8*I8</f>
        <v>0</v>
      </c>
    </row>
    <row r="9" spans="2:10" x14ac:dyDescent="0.25">
      <c r="B9" s="123" t="s">
        <v>162</v>
      </c>
      <c r="C9" s="124"/>
      <c r="D9" s="124"/>
      <c r="E9" s="124"/>
      <c r="F9" s="124"/>
      <c r="G9" s="125"/>
      <c r="H9" s="4">
        <v>0</v>
      </c>
      <c r="I9" s="69">
        <v>12.9</v>
      </c>
      <c r="J9" s="65">
        <f t="shared" si="0"/>
        <v>0</v>
      </c>
    </row>
    <row r="10" spans="2:10" x14ac:dyDescent="0.25">
      <c r="B10" s="123" t="s">
        <v>102</v>
      </c>
      <c r="C10" s="124"/>
      <c r="D10" s="124"/>
      <c r="E10" s="124"/>
      <c r="F10" s="124"/>
      <c r="G10" s="125"/>
      <c r="H10" s="4">
        <v>0</v>
      </c>
      <c r="I10" s="69">
        <v>12.9</v>
      </c>
      <c r="J10" s="65">
        <f t="shared" si="0"/>
        <v>0</v>
      </c>
    </row>
    <row r="11" spans="2:10" x14ac:dyDescent="0.25">
      <c r="B11" s="123" t="s">
        <v>103</v>
      </c>
      <c r="C11" s="124"/>
      <c r="D11" s="124"/>
      <c r="E11" s="124"/>
      <c r="F11" s="124"/>
      <c r="G11" s="125"/>
      <c r="H11" s="4">
        <v>0</v>
      </c>
      <c r="I11" s="69">
        <v>14.9</v>
      </c>
      <c r="J11" s="65">
        <f t="shared" si="0"/>
        <v>0</v>
      </c>
    </row>
    <row r="12" spans="2:10" x14ac:dyDescent="0.25">
      <c r="B12" s="123" t="s">
        <v>104</v>
      </c>
      <c r="C12" s="124"/>
      <c r="D12" s="124"/>
      <c r="E12" s="124"/>
      <c r="F12" s="124"/>
      <c r="G12" s="125"/>
      <c r="H12" s="4">
        <v>0</v>
      </c>
      <c r="I12" s="69">
        <v>12.9</v>
      </c>
      <c r="J12" s="65">
        <f t="shared" si="0"/>
        <v>0</v>
      </c>
    </row>
    <row r="13" spans="2:10" ht="15.75" thickBot="1" x14ac:dyDescent="0.3">
      <c r="B13" s="164" t="s">
        <v>105</v>
      </c>
      <c r="C13" s="165"/>
      <c r="D13" s="165"/>
      <c r="E13" s="165"/>
      <c r="F13" s="165"/>
      <c r="G13" s="166"/>
      <c r="H13" s="73">
        <v>0</v>
      </c>
      <c r="I13" s="71">
        <v>10.9</v>
      </c>
      <c r="J13" s="72">
        <f t="shared" si="0"/>
        <v>0</v>
      </c>
    </row>
    <row r="14" spans="2:10" ht="15.75" thickBot="1" x14ac:dyDescent="0.3">
      <c r="B14" s="13"/>
      <c r="C14" s="13"/>
      <c r="D14" s="13"/>
      <c r="E14" s="13"/>
      <c r="F14" s="13"/>
      <c r="G14" s="13"/>
      <c r="H14" s="14"/>
      <c r="I14" s="24" t="s">
        <v>65</v>
      </c>
      <c r="J14" s="72">
        <f>SUM(J4:J13)</f>
        <v>0</v>
      </c>
    </row>
  </sheetData>
  <mergeCells count="12">
    <mergeCell ref="B11:G11"/>
    <mergeCell ref="B12:G12"/>
    <mergeCell ref="B13:G13"/>
    <mergeCell ref="B2:J2"/>
    <mergeCell ref="B3:G3"/>
    <mergeCell ref="B4:G4"/>
    <mergeCell ref="B5:G5"/>
    <mergeCell ref="B6:G6"/>
    <mergeCell ref="B9:G9"/>
    <mergeCell ref="B10:G10"/>
    <mergeCell ref="B7:G7"/>
    <mergeCell ref="B8:G8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A2920-8433-4BC9-9105-894D2CA2EC30}">
  <dimension ref="B1:J18"/>
  <sheetViews>
    <sheetView workbookViewId="0">
      <selection activeCell="D8" sqref="D8"/>
    </sheetView>
  </sheetViews>
  <sheetFormatPr defaultRowHeight="15" x14ac:dyDescent="0.25"/>
  <cols>
    <col min="1" max="1" width="3.28515625" customWidth="1"/>
    <col min="7" max="7" width="6.85546875" customWidth="1"/>
    <col min="8" max="8" width="19.140625" bestFit="1" customWidth="1"/>
    <col min="9" max="9" width="16.85546875" style="23" customWidth="1"/>
    <col min="10" max="10" width="16.140625" style="23" customWidth="1"/>
  </cols>
  <sheetData>
    <row r="1" spans="2:10" ht="15.75" thickBot="1" x14ac:dyDescent="0.3"/>
    <row r="2" spans="2:10" ht="15.75" thickBot="1" x14ac:dyDescent="0.3">
      <c r="B2" s="167" t="s">
        <v>106</v>
      </c>
      <c r="C2" s="168"/>
      <c r="D2" s="168"/>
      <c r="E2" s="168"/>
      <c r="F2" s="168"/>
      <c r="G2" s="168"/>
      <c r="H2" s="168"/>
      <c r="I2" s="168"/>
      <c r="J2" s="169"/>
    </row>
    <row r="3" spans="2:10" ht="15.75" thickBot="1" x14ac:dyDescent="0.3">
      <c r="B3" s="139" t="s">
        <v>6</v>
      </c>
      <c r="C3" s="140"/>
      <c r="D3" s="140"/>
      <c r="E3" s="140"/>
      <c r="F3" s="140"/>
      <c r="G3" s="141"/>
      <c r="H3" s="3" t="s">
        <v>5</v>
      </c>
      <c r="I3" s="70" t="s">
        <v>63</v>
      </c>
      <c r="J3" s="38" t="s">
        <v>64</v>
      </c>
    </row>
    <row r="4" spans="2:10" x14ac:dyDescent="0.25">
      <c r="B4" s="170" t="s">
        <v>107</v>
      </c>
      <c r="C4" s="171"/>
      <c r="D4" s="171"/>
      <c r="E4" s="171"/>
      <c r="F4" s="171"/>
      <c r="G4" s="172"/>
      <c r="H4" s="47">
        <v>0</v>
      </c>
      <c r="I4" s="60">
        <v>129.9</v>
      </c>
      <c r="J4" s="65">
        <f t="shared" ref="J4:J17" si="0">H4*I4</f>
        <v>0</v>
      </c>
    </row>
    <row r="5" spans="2:10" x14ac:dyDescent="0.25">
      <c r="B5" s="123" t="s">
        <v>108</v>
      </c>
      <c r="C5" s="124"/>
      <c r="D5" s="124"/>
      <c r="E5" s="124"/>
      <c r="F5" s="124"/>
      <c r="G5" s="125"/>
      <c r="H5" s="4">
        <v>0</v>
      </c>
      <c r="I5" s="55">
        <v>136.9</v>
      </c>
      <c r="J5" s="65">
        <f t="shared" si="0"/>
        <v>0</v>
      </c>
    </row>
    <row r="6" spans="2:10" x14ac:dyDescent="0.25">
      <c r="B6" s="10" t="s">
        <v>109</v>
      </c>
      <c r="C6" s="11"/>
      <c r="D6" s="11"/>
      <c r="E6" s="11"/>
      <c r="F6" s="11"/>
      <c r="G6" s="12"/>
      <c r="H6" s="4">
        <v>0</v>
      </c>
      <c r="I6" s="55">
        <v>82.9</v>
      </c>
      <c r="J6" s="65">
        <f t="shared" si="0"/>
        <v>0</v>
      </c>
    </row>
    <row r="7" spans="2:10" x14ac:dyDescent="0.25">
      <c r="B7" s="10" t="s">
        <v>110</v>
      </c>
      <c r="C7" s="11"/>
      <c r="D7" s="11"/>
      <c r="E7" s="11"/>
      <c r="F7" s="11"/>
      <c r="G7" s="12"/>
      <c r="H7" s="4">
        <v>0</v>
      </c>
      <c r="I7" s="55">
        <v>39.9</v>
      </c>
      <c r="J7" s="65">
        <f t="shared" si="0"/>
        <v>0</v>
      </c>
    </row>
    <row r="8" spans="2:10" x14ac:dyDescent="0.25">
      <c r="B8" s="15" t="s">
        <v>111</v>
      </c>
      <c r="C8" s="11"/>
      <c r="D8" s="11"/>
      <c r="E8" s="11"/>
      <c r="F8" s="11"/>
      <c r="G8" s="12"/>
      <c r="H8" s="4">
        <v>0</v>
      </c>
      <c r="I8" s="55">
        <v>144.9</v>
      </c>
      <c r="J8" s="65">
        <f t="shared" si="0"/>
        <v>0</v>
      </c>
    </row>
    <row r="9" spans="2:10" x14ac:dyDescent="0.25">
      <c r="B9" s="15" t="s">
        <v>112</v>
      </c>
      <c r="C9" s="11"/>
      <c r="D9" s="11"/>
      <c r="E9" s="11"/>
      <c r="F9" s="11"/>
      <c r="G9" s="12"/>
      <c r="H9" s="4">
        <v>0</v>
      </c>
      <c r="I9" s="55">
        <v>98.9</v>
      </c>
      <c r="J9" s="65">
        <f t="shared" si="0"/>
        <v>0</v>
      </c>
    </row>
    <row r="10" spans="2:10" x14ac:dyDescent="0.25">
      <c r="B10" s="15" t="s">
        <v>113</v>
      </c>
      <c r="C10" s="11"/>
      <c r="D10" s="11"/>
      <c r="E10" s="11"/>
      <c r="F10" s="11"/>
      <c r="G10" s="12"/>
      <c r="H10" s="4">
        <v>0</v>
      </c>
      <c r="I10" s="55">
        <v>189.9</v>
      </c>
      <c r="J10" s="65">
        <f t="shared" si="0"/>
        <v>0</v>
      </c>
    </row>
    <row r="11" spans="2:10" x14ac:dyDescent="0.25">
      <c r="B11" s="15" t="s">
        <v>114</v>
      </c>
      <c r="C11" s="11"/>
      <c r="D11" s="11"/>
      <c r="E11" s="11"/>
      <c r="F11" s="11"/>
      <c r="G11" s="12"/>
      <c r="H11" s="4">
        <v>0</v>
      </c>
      <c r="I11" s="55">
        <v>689.9</v>
      </c>
      <c r="J11" s="65">
        <f t="shared" si="0"/>
        <v>0</v>
      </c>
    </row>
    <row r="12" spans="2:10" x14ac:dyDescent="0.25">
      <c r="B12" s="123" t="s">
        <v>115</v>
      </c>
      <c r="C12" s="124"/>
      <c r="D12" s="124"/>
      <c r="E12" s="124"/>
      <c r="F12" s="124"/>
      <c r="G12" s="125"/>
      <c r="H12" s="4">
        <v>0</v>
      </c>
      <c r="I12" s="55">
        <v>2161.9</v>
      </c>
      <c r="J12" s="65">
        <f t="shared" si="0"/>
        <v>0</v>
      </c>
    </row>
    <row r="13" spans="2:10" x14ac:dyDescent="0.25">
      <c r="B13" s="123" t="s">
        <v>116</v>
      </c>
      <c r="C13" s="124"/>
      <c r="D13" s="124"/>
      <c r="E13" s="124"/>
      <c r="F13" s="124"/>
      <c r="G13" s="125"/>
      <c r="H13" s="4">
        <v>0</v>
      </c>
      <c r="I13" s="55">
        <v>3.9</v>
      </c>
      <c r="J13" s="65">
        <f t="shared" si="0"/>
        <v>0</v>
      </c>
    </row>
    <row r="14" spans="2:10" x14ac:dyDescent="0.25">
      <c r="B14" s="123" t="s">
        <v>117</v>
      </c>
      <c r="C14" s="124"/>
      <c r="D14" s="124"/>
      <c r="E14" s="124"/>
      <c r="F14" s="124"/>
      <c r="G14" s="125"/>
      <c r="H14" s="4">
        <v>0</v>
      </c>
      <c r="I14" s="55">
        <v>6.9</v>
      </c>
      <c r="J14" s="65">
        <f t="shared" si="0"/>
        <v>0</v>
      </c>
    </row>
    <row r="15" spans="2:10" x14ac:dyDescent="0.25">
      <c r="B15" s="123" t="s">
        <v>118</v>
      </c>
      <c r="C15" s="124"/>
      <c r="D15" s="124"/>
      <c r="E15" s="124"/>
      <c r="F15" s="124"/>
      <c r="G15" s="125"/>
      <c r="H15" s="4">
        <v>0</v>
      </c>
      <c r="I15" s="55">
        <v>6.9</v>
      </c>
      <c r="J15" s="65">
        <f t="shared" si="0"/>
        <v>0</v>
      </c>
    </row>
    <row r="16" spans="2:10" x14ac:dyDescent="0.25">
      <c r="B16" s="123" t="s">
        <v>117</v>
      </c>
      <c r="C16" s="124"/>
      <c r="D16" s="124"/>
      <c r="E16" s="124"/>
      <c r="F16" s="124"/>
      <c r="G16" s="125"/>
      <c r="H16" s="4">
        <v>0</v>
      </c>
      <c r="I16" s="55">
        <v>6.9</v>
      </c>
      <c r="J16" s="65">
        <f t="shared" si="0"/>
        <v>0</v>
      </c>
    </row>
    <row r="17" spans="2:10" ht="15.75" thickBot="1" x14ac:dyDescent="0.3">
      <c r="B17" s="164" t="s">
        <v>119</v>
      </c>
      <c r="C17" s="165"/>
      <c r="D17" s="165"/>
      <c r="E17" s="165"/>
      <c r="F17" s="165"/>
      <c r="G17" s="166"/>
      <c r="H17" s="73">
        <v>0</v>
      </c>
      <c r="I17" s="55">
        <v>989.9</v>
      </c>
      <c r="J17" s="72">
        <f t="shared" si="0"/>
        <v>0</v>
      </c>
    </row>
    <row r="18" spans="2:10" ht="15.75" thickBot="1" x14ac:dyDescent="0.3">
      <c r="B18" s="13"/>
      <c r="C18" s="13"/>
      <c r="D18" s="13"/>
      <c r="E18" s="13"/>
      <c r="F18" s="13"/>
      <c r="G18" s="13"/>
      <c r="H18" s="14"/>
      <c r="I18" s="24" t="s">
        <v>65</v>
      </c>
      <c r="J18" s="72">
        <f>SUM(J4:J17)</f>
        <v>0</v>
      </c>
    </row>
  </sheetData>
  <mergeCells count="10">
    <mergeCell ref="B14:G14"/>
    <mergeCell ref="B15:G15"/>
    <mergeCell ref="B16:G16"/>
    <mergeCell ref="B17:G17"/>
    <mergeCell ref="B2:J2"/>
    <mergeCell ref="B3:G3"/>
    <mergeCell ref="B4:G4"/>
    <mergeCell ref="B5:G5"/>
    <mergeCell ref="B12:G12"/>
    <mergeCell ref="B13:G1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87AF8-247D-4D31-9257-8B3AC79F2835}">
  <dimension ref="B1:J8"/>
  <sheetViews>
    <sheetView workbookViewId="0">
      <selection activeCell="H15" sqref="H15"/>
    </sheetView>
  </sheetViews>
  <sheetFormatPr defaultRowHeight="15" x14ac:dyDescent="0.25"/>
  <cols>
    <col min="1" max="1" width="3.28515625" customWidth="1"/>
    <col min="7" max="7" width="6.85546875" customWidth="1"/>
    <col min="8" max="8" width="19.140625" bestFit="1" customWidth="1"/>
    <col min="9" max="9" width="16.85546875" style="23" customWidth="1"/>
    <col min="10" max="10" width="16.140625" style="23" customWidth="1"/>
  </cols>
  <sheetData>
    <row r="1" spans="2:10" ht="15.75" thickBot="1" x14ac:dyDescent="0.3"/>
    <row r="2" spans="2:10" ht="15.75" thickBot="1" x14ac:dyDescent="0.3">
      <c r="B2" s="167" t="s">
        <v>125</v>
      </c>
      <c r="C2" s="168"/>
      <c r="D2" s="168"/>
      <c r="E2" s="168"/>
      <c r="F2" s="168"/>
      <c r="G2" s="168"/>
      <c r="H2" s="168"/>
      <c r="I2" s="168"/>
      <c r="J2" s="169"/>
    </row>
    <row r="3" spans="2:10" ht="15.75" thickBot="1" x14ac:dyDescent="0.3">
      <c r="B3" s="175" t="s">
        <v>6</v>
      </c>
      <c r="C3" s="176"/>
      <c r="D3" s="176"/>
      <c r="E3" s="176"/>
      <c r="F3" s="176"/>
      <c r="G3" s="177"/>
      <c r="H3" s="54" t="s">
        <v>5</v>
      </c>
      <c r="I3" s="74" t="s">
        <v>63</v>
      </c>
      <c r="J3" s="33" t="s">
        <v>64</v>
      </c>
    </row>
    <row r="4" spans="2:10" x14ac:dyDescent="0.25">
      <c r="B4" s="142" t="s">
        <v>120</v>
      </c>
      <c r="C4" s="143"/>
      <c r="D4" s="143"/>
      <c r="E4" s="143"/>
      <c r="F4" s="143"/>
      <c r="G4" s="178"/>
      <c r="H4" s="47">
        <v>0</v>
      </c>
      <c r="I4" s="75">
        <v>102.9</v>
      </c>
      <c r="J4" s="63">
        <f>H4*I4</f>
        <v>0</v>
      </c>
    </row>
    <row r="5" spans="2:10" x14ac:dyDescent="0.25">
      <c r="B5" s="129" t="s">
        <v>121</v>
      </c>
      <c r="C5" s="130"/>
      <c r="D5" s="130"/>
      <c r="E5" s="130"/>
      <c r="F5" s="130"/>
      <c r="G5" s="135"/>
      <c r="H5" s="5">
        <v>0</v>
      </c>
      <c r="I5" s="76">
        <v>92.9</v>
      </c>
      <c r="J5" s="66">
        <f>H5*I5</f>
        <v>0</v>
      </c>
    </row>
    <row r="6" spans="2:10" x14ac:dyDescent="0.25">
      <c r="B6" s="41" t="s">
        <v>122</v>
      </c>
      <c r="C6" s="42"/>
      <c r="D6" s="42"/>
      <c r="E6" s="42"/>
      <c r="F6" s="42"/>
      <c r="G6" s="43"/>
      <c r="H6" s="5">
        <v>0</v>
      </c>
      <c r="I6" s="76">
        <v>419.9</v>
      </c>
      <c r="J6" s="66">
        <f>H6*I6</f>
        <v>0</v>
      </c>
    </row>
    <row r="7" spans="2:10" ht="15.75" thickBot="1" x14ac:dyDescent="0.3">
      <c r="B7" s="173" t="s">
        <v>123</v>
      </c>
      <c r="C7" s="174"/>
      <c r="D7" s="174"/>
      <c r="E7" s="174"/>
      <c r="F7" s="174"/>
      <c r="G7" s="174"/>
      <c r="H7" s="6">
        <v>0</v>
      </c>
      <c r="I7" s="88">
        <v>171.9</v>
      </c>
      <c r="J7" s="67">
        <f>H7*I7</f>
        <v>0</v>
      </c>
    </row>
    <row r="8" spans="2:10" ht="15.75" thickBot="1" x14ac:dyDescent="0.3">
      <c r="B8" s="13"/>
      <c r="C8" s="13"/>
      <c r="D8" s="13"/>
      <c r="E8" s="13"/>
      <c r="F8" s="13"/>
      <c r="G8" s="13"/>
      <c r="H8" s="14"/>
      <c r="I8" s="24" t="s">
        <v>65</v>
      </c>
      <c r="J8" s="72">
        <f>SUM(J4:J7)</f>
        <v>0</v>
      </c>
    </row>
  </sheetData>
  <mergeCells count="5">
    <mergeCell ref="B7:G7"/>
    <mergeCell ref="B2:J2"/>
    <mergeCell ref="B3:G3"/>
    <mergeCell ref="B4:G4"/>
    <mergeCell ref="B5:G5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B92FD-85F1-4BC5-9B1B-0D90EECDD6E6}">
  <dimension ref="B1:J15"/>
  <sheetViews>
    <sheetView workbookViewId="0">
      <selection activeCell="F18" sqref="F18"/>
    </sheetView>
  </sheetViews>
  <sheetFormatPr defaultRowHeight="15" x14ac:dyDescent="0.25"/>
  <cols>
    <col min="1" max="1" width="3.28515625" customWidth="1"/>
    <col min="7" max="7" width="6.85546875" customWidth="1"/>
    <col min="8" max="8" width="19.140625" bestFit="1" customWidth="1"/>
    <col min="9" max="9" width="16.85546875" style="23" customWidth="1"/>
    <col min="10" max="10" width="16.140625" style="23" customWidth="1"/>
  </cols>
  <sheetData>
    <row r="1" spans="2:10" ht="15.75" thickBot="1" x14ac:dyDescent="0.3"/>
    <row r="2" spans="2:10" ht="15.75" thickBot="1" x14ac:dyDescent="0.3">
      <c r="B2" s="167" t="s">
        <v>124</v>
      </c>
      <c r="C2" s="168"/>
      <c r="D2" s="168"/>
      <c r="E2" s="168"/>
      <c r="F2" s="168"/>
      <c r="G2" s="168"/>
      <c r="H2" s="168"/>
      <c r="I2" s="168"/>
      <c r="J2" s="169"/>
    </row>
    <row r="3" spans="2:10" ht="15.75" thickBot="1" x14ac:dyDescent="0.3">
      <c r="B3" s="175" t="s">
        <v>6</v>
      </c>
      <c r="C3" s="176"/>
      <c r="D3" s="176"/>
      <c r="E3" s="176"/>
      <c r="F3" s="176"/>
      <c r="G3" s="177"/>
      <c r="H3" s="54" t="s">
        <v>5</v>
      </c>
      <c r="I3" s="74" t="s">
        <v>63</v>
      </c>
      <c r="J3" s="33" t="s">
        <v>64</v>
      </c>
    </row>
    <row r="4" spans="2:10" x14ac:dyDescent="0.25">
      <c r="B4" s="179" t="s">
        <v>126</v>
      </c>
      <c r="C4" s="180"/>
      <c r="D4" s="180"/>
      <c r="E4" s="180"/>
      <c r="F4" s="180"/>
      <c r="G4" s="181"/>
      <c r="H4" s="47">
        <v>0</v>
      </c>
      <c r="I4" s="34">
        <v>152.9</v>
      </c>
      <c r="J4" s="63">
        <f>H4*I4</f>
        <v>0</v>
      </c>
    </row>
    <row r="5" spans="2:10" x14ac:dyDescent="0.25">
      <c r="B5" s="149" t="s">
        <v>127</v>
      </c>
      <c r="C5" s="150"/>
      <c r="D5" s="150"/>
      <c r="E5" s="150"/>
      <c r="F5" s="150"/>
      <c r="G5" s="182"/>
      <c r="H5" s="5">
        <v>0</v>
      </c>
      <c r="I5" s="35">
        <v>117.9</v>
      </c>
      <c r="J5" s="66">
        <f>H5*I6</f>
        <v>0</v>
      </c>
    </row>
    <row r="6" spans="2:10" x14ac:dyDescent="0.25">
      <c r="B6" s="158" t="s">
        <v>128</v>
      </c>
      <c r="C6" s="159"/>
      <c r="D6" s="159"/>
      <c r="E6" s="159"/>
      <c r="F6" s="159"/>
      <c r="G6" s="159"/>
      <c r="H6" s="5">
        <v>0</v>
      </c>
      <c r="I6" s="35">
        <v>174.9</v>
      </c>
      <c r="J6" s="66">
        <f t="shared" ref="J6:J14" si="0">H6*I6</f>
        <v>0</v>
      </c>
    </row>
    <row r="7" spans="2:10" x14ac:dyDescent="0.25">
      <c r="B7" s="158" t="s">
        <v>129</v>
      </c>
      <c r="C7" s="159"/>
      <c r="D7" s="159"/>
      <c r="E7" s="159"/>
      <c r="F7" s="159"/>
      <c r="G7" s="159"/>
      <c r="H7" s="5">
        <v>0</v>
      </c>
      <c r="I7" s="35">
        <v>189.9</v>
      </c>
      <c r="J7" s="77">
        <f t="shared" si="0"/>
        <v>0</v>
      </c>
    </row>
    <row r="8" spans="2:10" x14ac:dyDescent="0.25">
      <c r="B8" s="158" t="s">
        <v>130</v>
      </c>
      <c r="C8" s="159"/>
      <c r="D8" s="159"/>
      <c r="E8" s="159"/>
      <c r="F8" s="159"/>
      <c r="G8" s="159"/>
      <c r="H8" s="5">
        <v>0</v>
      </c>
      <c r="I8" s="35">
        <v>237.9</v>
      </c>
      <c r="J8" s="77">
        <f t="shared" si="0"/>
        <v>0</v>
      </c>
    </row>
    <row r="9" spans="2:10" x14ac:dyDescent="0.25">
      <c r="B9" s="158" t="s">
        <v>131</v>
      </c>
      <c r="C9" s="159"/>
      <c r="D9" s="159"/>
      <c r="E9" s="159"/>
      <c r="F9" s="159"/>
      <c r="G9" s="159"/>
      <c r="H9" s="5">
        <v>0</v>
      </c>
      <c r="I9" s="35">
        <v>124.9</v>
      </c>
      <c r="J9" s="77">
        <f t="shared" si="0"/>
        <v>0</v>
      </c>
    </row>
    <row r="10" spans="2:10" x14ac:dyDescent="0.25">
      <c r="B10" s="158" t="s">
        <v>132</v>
      </c>
      <c r="C10" s="159"/>
      <c r="D10" s="159"/>
      <c r="E10" s="159"/>
      <c r="F10" s="159"/>
      <c r="G10" s="159"/>
      <c r="H10" s="5">
        <v>0</v>
      </c>
      <c r="I10" s="35">
        <v>362.9</v>
      </c>
      <c r="J10" s="77">
        <f t="shared" si="0"/>
        <v>0</v>
      </c>
    </row>
    <row r="11" spans="2:10" x14ac:dyDescent="0.25">
      <c r="B11" s="158" t="s">
        <v>133</v>
      </c>
      <c r="C11" s="159"/>
      <c r="D11" s="159"/>
      <c r="E11" s="159"/>
      <c r="F11" s="159"/>
      <c r="G11" s="159"/>
      <c r="H11" s="5">
        <v>0</v>
      </c>
      <c r="I11" s="35">
        <v>220.9</v>
      </c>
      <c r="J11" s="77">
        <f t="shared" si="0"/>
        <v>0</v>
      </c>
    </row>
    <row r="12" spans="2:10" x14ac:dyDescent="0.25">
      <c r="B12" s="158" t="s">
        <v>134</v>
      </c>
      <c r="C12" s="159"/>
      <c r="D12" s="159"/>
      <c r="E12" s="159"/>
      <c r="F12" s="159"/>
      <c r="G12" s="159"/>
      <c r="H12" s="5">
        <v>0</v>
      </c>
      <c r="I12" s="35">
        <v>277.89999999999998</v>
      </c>
      <c r="J12" s="77">
        <f t="shared" si="0"/>
        <v>0</v>
      </c>
    </row>
    <row r="13" spans="2:10" x14ac:dyDescent="0.25">
      <c r="B13" s="158" t="s">
        <v>135</v>
      </c>
      <c r="C13" s="159"/>
      <c r="D13" s="159"/>
      <c r="E13" s="159"/>
      <c r="F13" s="159"/>
      <c r="G13" s="159"/>
      <c r="H13" s="5">
        <v>0</v>
      </c>
      <c r="I13" s="35">
        <v>485.9</v>
      </c>
      <c r="J13" s="77">
        <f t="shared" si="0"/>
        <v>0</v>
      </c>
    </row>
    <row r="14" spans="2:10" ht="15.75" thickBot="1" x14ac:dyDescent="0.3">
      <c r="B14" s="173" t="s">
        <v>136</v>
      </c>
      <c r="C14" s="174"/>
      <c r="D14" s="174"/>
      <c r="E14" s="174"/>
      <c r="F14" s="174"/>
      <c r="G14" s="174"/>
      <c r="H14" s="6">
        <v>0</v>
      </c>
      <c r="I14" s="36">
        <v>649.9</v>
      </c>
      <c r="J14" s="67">
        <f t="shared" si="0"/>
        <v>0</v>
      </c>
    </row>
    <row r="15" spans="2:10" ht="15.75" thickBot="1" x14ac:dyDescent="0.3">
      <c r="B15" s="13"/>
      <c r="C15" s="13"/>
      <c r="D15" s="13"/>
      <c r="E15" s="13"/>
      <c r="F15" s="13"/>
      <c r="G15" s="13"/>
      <c r="H15" s="14"/>
      <c r="I15" s="24" t="s">
        <v>65</v>
      </c>
      <c r="J15" s="72">
        <f>SUM(J4:J14)</f>
        <v>0</v>
      </c>
    </row>
  </sheetData>
  <mergeCells count="13">
    <mergeCell ref="B2:J2"/>
    <mergeCell ref="B3:G3"/>
    <mergeCell ref="B4:G4"/>
    <mergeCell ref="B5:G5"/>
    <mergeCell ref="B14:G14"/>
    <mergeCell ref="B6:G6"/>
    <mergeCell ref="B7:G7"/>
    <mergeCell ref="B8:G8"/>
    <mergeCell ref="B9:G9"/>
    <mergeCell ref="B10:G10"/>
    <mergeCell ref="B11:G11"/>
    <mergeCell ref="B12:G12"/>
    <mergeCell ref="B13:G13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ADA0D-CD24-4CDD-9E56-CA3D3EE3C4F8}">
  <dimension ref="B1:J13"/>
  <sheetViews>
    <sheetView workbookViewId="0">
      <selection activeCell="H17" sqref="H17"/>
    </sheetView>
  </sheetViews>
  <sheetFormatPr defaultRowHeight="15" x14ac:dyDescent="0.25"/>
  <cols>
    <col min="1" max="1" width="3.28515625" customWidth="1"/>
    <col min="7" max="7" width="6.85546875" customWidth="1"/>
    <col min="8" max="8" width="19.140625" bestFit="1" customWidth="1"/>
    <col min="9" max="9" width="16.85546875" style="23" customWidth="1"/>
    <col min="10" max="10" width="16.140625" style="23" customWidth="1"/>
  </cols>
  <sheetData>
    <row r="1" spans="2:10" ht="15.75" thickBot="1" x14ac:dyDescent="0.3"/>
    <row r="2" spans="2:10" ht="15.75" thickBot="1" x14ac:dyDescent="0.3">
      <c r="B2" s="167" t="s">
        <v>124</v>
      </c>
      <c r="C2" s="168"/>
      <c r="D2" s="168"/>
      <c r="E2" s="168"/>
      <c r="F2" s="168"/>
      <c r="G2" s="168"/>
      <c r="H2" s="168"/>
      <c r="I2" s="168"/>
      <c r="J2" s="169"/>
    </row>
    <row r="3" spans="2:10" ht="15.75" thickBot="1" x14ac:dyDescent="0.3">
      <c r="B3" s="175" t="s">
        <v>6</v>
      </c>
      <c r="C3" s="176"/>
      <c r="D3" s="176"/>
      <c r="E3" s="176"/>
      <c r="F3" s="176"/>
      <c r="G3" s="177"/>
      <c r="H3" s="54" t="s">
        <v>5</v>
      </c>
      <c r="I3" s="74" t="s">
        <v>63</v>
      </c>
      <c r="J3" s="33" t="s">
        <v>64</v>
      </c>
    </row>
    <row r="4" spans="2:10" x14ac:dyDescent="0.25">
      <c r="B4" s="179" t="s">
        <v>137</v>
      </c>
      <c r="C4" s="180"/>
      <c r="D4" s="180"/>
      <c r="E4" s="180"/>
      <c r="F4" s="180"/>
      <c r="G4" s="181"/>
      <c r="H4" s="47">
        <v>26</v>
      </c>
      <c r="I4" s="63">
        <v>282</v>
      </c>
      <c r="J4" s="63">
        <f t="shared" ref="J4:J12" si="0">H4*I4</f>
        <v>7332</v>
      </c>
    </row>
    <row r="5" spans="2:10" x14ac:dyDescent="0.25">
      <c r="B5" s="149" t="s">
        <v>138</v>
      </c>
      <c r="C5" s="150"/>
      <c r="D5" s="150"/>
      <c r="E5" s="150"/>
      <c r="F5" s="150"/>
      <c r="G5" s="182"/>
      <c r="H5" s="5">
        <v>26</v>
      </c>
      <c r="I5" s="35">
        <v>244.64</v>
      </c>
      <c r="J5" s="66">
        <f t="shared" si="0"/>
        <v>6360.6399999999994</v>
      </c>
    </row>
    <row r="6" spans="2:10" x14ac:dyDescent="0.25">
      <c r="B6" s="158" t="s">
        <v>139</v>
      </c>
      <c r="C6" s="159"/>
      <c r="D6" s="159"/>
      <c r="E6" s="159"/>
      <c r="F6" s="159"/>
      <c r="G6" s="159"/>
      <c r="H6" s="5">
        <v>20</v>
      </c>
      <c r="I6" s="35">
        <v>45.87</v>
      </c>
      <c r="J6" s="66">
        <f t="shared" si="0"/>
        <v>917.4</v>
      </c>
    </row>
    <row r="7" spans="2:10" x14ac:dyDescent="0.25">
      <c r="B7" s="158" t="s">
        <v>140</v>
      </c>
      <c r="C7" s="159"/>
      <c r="D7" s="159"/>
      <c r="E7" s="159"/>
      <c r="F7" s="159"/>
      <c r="G7" s="159"/>
      <c r="H7" s="5">
        <v>4</v>
      </c>
      <c r="I7" s="35">
        <v>282</v>
      </c>
      <c r="J7" s="77">
        <f t="shared" si="0"/>
        <v>1128</v>
      </c>
    </row>
    <row r="8" spans="2:10" x14ac:dyDescent="0.25">
      <c r="B8" s="158" t="s">
        <v>141</v>
      </c>
      <c r="C8" s="159"/>
      <c r="D8" s="159"/>
      <c r="E8" s="159"/>
      <c r="F8" s="159"/>
      <c r="G8" s="159"/>
      <c r="H8" s="5">
        <v>20</v>
      </c>
      <c r="I8" s="35">
        <v>6.96</v>
      </c>
      <c r="J8" s="77">
        <f t="shared" si="0"/>
        <v>139.19999999999999</v>
      </c>
    </row>
    <row r="9" spans="2:10" x14ac:dyDescent="0.25">
      <c r="B9" s="158" t="s">
        <v>142</v>
      </c>
      <c r="C9" s="159"/>
      <c r="D9" s="159"/>
      <c r="E9" s="159"/>
      <c r="F9" s="159"/>
      <c r="G9" s="159"/>
      <c r="H9" s="5">
        <v>20</v>
      </c>
      <c r="I9" s="35">
        <v>15.84</v>
      </c>
      <c r="J9" s="77">
        <f t="shared" si="0"/>
        <v>316.8</v>
      </c>
    </row>
    <row r="10" spans="2:10" x14ac:dyDescent="0.25">
      <c r="B10" s="158" t="s">
        <v>143</v>
      </c>
      <c r="C10" s="159"/>
      <c r="D10" s="159"/>
      <c r="E10" s="159"/>
      <c r="F10" s="159"/>
      <c r="G10" s="159"/>
      <c r="H10" s="5">
        <v>10</v>
      </c>
      <c r="I10" s="35">
        <v>28.4</v>
      </c>
      <c r="J10" s="77">
        <f t="shared" si="0"/>
        <v>284</v>
      </c>
    </row>
    <row r="11" spans="2:10" x14ac:dyDescent="0.25">
      <c r="B11" s="158" t="s">
        <v>144</v>
      </c>
      <c r="C11" s="159"/>
      <c r="D11" s="159"/>
      <c r="E11" s="159"/>
      <c r="F11" s="159"/>
      <c r="G11" s="159"/>
      <c r="H11" s="5">
        <v>20</v>
      </c>
      <c r="I11" s="35">
        <v>62.24</v>
      </c>
      <c r="J11" s="77">
        <f t="shared" si="0"/>
        <v>1244.8</v>
      </c>
    </row>
    <row r="12" spans="2:10" ht="15.75" thickBot="1" x14ac:dyDescent="0.3">
      <c r="B12" s="173" t="s">
        <v>145</v>
      </c>
      <c r="C12" s="174"/>
      <c r="D12" s="174"/>
      <c r="E12" s="174"/>
      <c r="F12" s="174"/>
      <c r="G12" s="174"/>
      <c r="H12" s="6">
        <v>10</v>
      </c>
      <c r="I12" s="36">
        <v>39.840000000000003</v>
      </c>
      <c r="J12" s="67">
        <f t="shared" si="0"/>
        <v>398.40000000000003</v>
      </c>
    </row>
    <row r="13" spans="2:10" ht="15.75" thickBot="1" x14ac:dyDescent="0.3">
      <c r="B13" s="13"/>
      <c r="C13" s="13"/>
      <c r="D13" s="13"/>
      <c r="E13" s="13"/>
      <c r="F13" s="13"/>
      <c r="G13" s="13"/>
      <c r="H13" s="14"/>
      <c r="I13" s="24" t="s">
        <v>65</v>
      </c>
      <c r="J13" s="72">
        <f>SUM(J4:J12)</f>
        <v>18121.240000000002</v>
      </c>
    </row>
  </sheetData>
  <mergeCells count="11">
    <mergeCell ref="B7:G7"/>
    <mergeCell ref="B2:J2"/>
    <mergeCell ref="B3:G3"/>
    <mergeCell ref="B4:G4"/>
    <mergeCell ref="B5:G5"/>
    <mergeCell ref="B6:G6"/>
    <mergeCell ref="B8:G8"/>
    <mergeCell ref="B9:G9"/>
    <mergeCell ref="B10:G10"/>
    <mergeCell ref="B11:G11"/>
    <mergeCell ref="B12:G1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PROPOSTA</vt:lpstr>
      <vt:lpstr>REDE HIDRANTE</vt:lpstr>
      <vt:lpstr>Planilha1</vt:lpstr>
      <vt:lpstr>SINALIZAÇÃO</vt:lpstr>
      <vt:lpstr>ALARME</vt:lpstr>
      <vt:lpstr>ILUMINAÇÃO</vt:lpstr>
      <vt:lpstr>EXTINTOR</vt:lpstr>
      <vt:lpstr>MATERIAL DE CONSUMO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Filipe Canto dos Santos</dc:creator>
  <cp:lastModifiedBy>Projetos</cp:lastModifiedBy>
  <dcterms:created xsi:type="dcterms:W3CDTF">2024-02-28T13:53:46Z</dcterms:created>
  <dcterms:modified xsi:type="dcterms:W3CDTF">2025-01-06T13:24:54Z</dcterms:modified>
</cp:coreProperties>
</file>