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Francisco\MIG\ORÇAMENTO\INDICAÇÃO\ASPEN - MGF - FARROUPILHA\"/>
    </mc:Choice>
  </mc:AlternateContent>
  <xr:revisionPtr revIDLastSave="0" documentId="13_ncr:1_{D8528F6C-7224-42A3-9927-9BF7A41FD5B3}" xr6:coauthVersionLast="47" xr6:coauthVersionMax="47" xr10:uidLastSave="{00000000-0000-0000-0000-000000000000}"/>
  <bookViews>
    <workbookView xWindow="-120" yWindow="-120" windowWidth="29040" windowHeight="15840" tabRatio="943" xr2:uid="{F1F98C5B-3246-466A-870B-D3D1DAE6B69B}"/>
  </bookViews>
  <sheets>
    <sheet name="REDE PRIMARIA" sheetId="32" r:id="rId1"/>
    <sheet name="REDE SECUNDARIA" sheetId="33" r:id="rId2"/>
    <sheet name="PRUMADA" sheetId="35" r:id="rId3"/>
    <sheet name="FLAUTA" sheetId="37" r:id="rId4"/>
    <sheet name="MEDIDORES" sheetId="34" r:id="rId5"/>
    <sheet name="MATERIAL DE CONSUMO" sheetId="30" r:id="rId6"/>
    <sheet name="Planilha1" sheetId="38" r:id="rId7"/>
    <sheet name="Planilha2" sheetId="3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39" l="1"/>
  <c r="H64" i="39"/>
  <c r="H66" i="39"/>
  <c r="H67" i="39"/>
  <c r="H68" i="39"/>
  <c r="H69" i="39"/>
  <c r="H70" i="39"/>
  <c r="H65" i="39"/>
  <c r="S91" i="33"/>
  <c r="T36" i="33"/>
  <c r="V36" i="33" s="1"/>
  <c r="T37" i="33"/>
  <c r="V37" i="33"/>
  <c r="S38" i="33"/>
  <c r="T38" i="33" s="1"/>
  <c r="V38" i="33" s="1"/>
  <c r="T39" i="33"/>
  <c r="V39" i="33" s="1"/>
  <c r="T40" i="33"/>
  <c r="V40" i="33" s="1"/>
  <c r="S41" i="33"/>
  <c r="T41" i="33" s="1"/>
  <c r="T48" i="33"/>
  <c r="V48" i="33" s="1"/>
  <c r="T49" i="33"/>
  <c r="V49" i="33" s="1"/>
  <c r="T50" i="33"/>
  <c r="V50" i="33"/>
  <c r="T51" i="33"/>
  <c r="S52" i="33"/>
  <c r="T52" i="33" s="1"/>
  <c r="V52" i="33" s="1"/>
  <c r="T53" i="33"/>
  <c r="V53" i="33" s="1"/>
  <c r="T54" i="33"/>
  <c r="S55" i="33"/>
  <c r="T55" i="33" s="1"/>
  <c r="V55" i="33" s="1"/>
  <c r="T57" i="33"/>
  <c r="V57" i="33" s="1"/>
  <c r="S96" i="33"/>
  <c r="U96" i="33" s="1"/>
  <c r="R94" i="33"/>
  <c r="S94" i="33" s="1"/>
  <c r="S95" i="33" s="1"/>
  <c r="U95" i="33" s="1"/>
  <c r="S93" i="33"/>
  <c r="S92" i="33"/>
  <c r="U92" i="33" s="1"/>
  <c r="R90" i="33"/>
  <c r="S90" i="33" s="1"/>
  <c r="U90" i="33" s="1"/>
  <c r="S89" i="33"/>
  <c r="S88" i="33"/>
  <c r="U88" i="33" s="1"/>
  <c r="S87" i="33"/>
  <c r="U87" i="33" s="1"/>
  <c r="S86" i="33"/>
  <c r="U86" i="33" s="1"/>
  <c r="R79" i="33"/>
  <c r="S79" i="33" s="1"/>
  <c r="S78" i="33"/>
  <c r="U78" i="33" s="1"/>
  <c r="S77" i="33"/>
  <c r="U77" i="33" s="1"/>
  <c r="R76" i="33"/>
  <c r="S76" i="33" s="1"/>
  <c r="U76" i="33" s="1"/>
  <c r="S75" i="33"/>
  <c r="U75" i="33" s="1"/>
  <c r="S74" i="33"/>
  <c r="U74" i="33" s="1"/>
  <c r="S73" i="33"/>
  <c r="U73" i="33" s="1"/>
  <c r="S72" i="33"/>
  <c r="U72" i="33" s="1"/>
  <c r="I44" i="34"/>
  <c r="K44" i="34" s="1"/>
  <c r="I43" i="34"/>
  <c r="K43" i="34" s="1"/>
  <c r="I42" i="34"/>
  <c r="K42" i="34" s="1"/>
  <c r="I41" i="34"/>
  <c r="K41" i="34" s="1"/>
  <c r="I40" i="34"/>
  <c r="K40" i="34" s="1"/>
  <c r="K41" i="37"/>
  <c r="K40" i="37"/>
  <c r="K39" i="37"/>
  <c r="K38" i="37"/>
  <c r="K37" i="37"/>
  <c r="K36" i="37"/>
  <c r="K35" i="37"/>
  <c r="K34" i="37"/>
  <c r="K33" i="37"/>
  <c r="K42" i="37" s="1"/>
  <c r="K32" i="37"/>
  <c r="T42" i="33" l="1"/>
  <c r="V42" i="33" s="1"/>
  <c r="V41" i="33"/>
  <c r="T56" i="33"/>
  <c r="V56" i="33" s="1"/>
  <c r="V58" i="33" s="1"/>
  <c r="S56" i="33"/>
  <c r="R95" i="33"/>
  <c r="S80" i="33"/>
  <c r="U80" i="33" s="1"/>
  <c r="U79" i="33"/>
  <c r="U94" i="33"/>
  <c r="U97" i="33" s="1"/>
  <c r="K45" i="34"/>
  <c r="V43" i="33" l="1"/>
  <c r="U81" i="33"/>
  <c r="U101" i="35" l="1"/>
  <c r="U100" i="35"/>
  <c r="U99" i="35"/>
  <c r="U98" i="35"/>
  <c r="S97" i="35"/>
  <c r="U97" i="35" s="1"/>
  <c r="U96" i="35"/>
  <c r="S96" i="35"/>
  <c r="S95" i="35"/>
  <c r="U95" i="35" s="1"/>
  <c r="U94" i="35"/>
  <c r="S94" i="35"/>
  <c r="U93" i="35"/>
  <c r="U92" i="35"/>
  <c r="U91" i="35"/>
  <c r="U102" i="35" l="1"/>
  <c r="I32" i="34" l="1"/>
  <c r="K32" i="34" s="1"/>
  <c r="K31" i="34"/>
  <c r="I31" i="34"/>
  <c r="I30" i="34"/>
  <c r="K30" i="34" s="1"/>
  <c r="K29" i="34"/>
  <c r="I29" i="34"/>
  <c r="I28" i="34"/>
  <c r="K28" i="34" s="1"/>
  <c r="K33" i="34" l="1"/>
  <c r="S65" i="35" l="1"/>
  <c r="U65" i="35" s="1"/>
  <c r="S64" i="35"/>
  <c r="U64" i="35" s="1"/>
  <c r="S63" i="35"/>
  <c r="U63" i="35" s="1"/>
  <c r="S62" i="35"/>
  <c r="U62" i="35" s="1"/>
  <c r="S61" i="35"/>
  <c r="U61" i="35" s="1"/>
  <c r="S60" i="35"/>
  <c r="U60" i="35" s="1"/>
  <c r="S59" i="35"/>
  <c r="U59" i="35" s="1"/>
  <c r="S58" i="35"/>
  <c r="U58" i="35" s="1"/>
  <c r="S57" i="35"/>
  <c r="U57" i="35" s="1"/>
  <c r="S56" i="35"/>
  <c r="U56" i="35" s="1"/>
  <c r="S55" i="35"/>
  <c r="U55" i="35" s="1"/>
  <c r="S54" i="35"/>
  <c r="U54" i="35" s="1"/>
  <c r="S53" i="35"/>
  <c r="U53" i="35" s="1"/>
  <c r="S52" i="35"/>
  <c r="U52" i="35" s="1"/>
  <c r="T27" i="33"/>
  <c r="T26" i="33"/>
  <c r="T25" i="33"/>
  <c r="T24" i="33"/>
  <c r="T23" i="33"/>
  <c r="T22" i="33"/>
  <c r="T21" i="33"/>
  <c r="T19" i="33"/>
  <c r="T18" i="33"/>
  <c r="T17" i="33"/>
  <c r="T16" i="33"/>
  <c r="T15" i="33"/>
  <c r="T14" i="33"/>
  <c r="T47" i="35"/>
  <c r="T46" i="35"/>
  <c r="T45" i="35"/>
  <c r="T44" i="35"/>
  <c r="T43" i="35"/>
  <c r="T42" i="35"/>
  <c r="T41" i="35"/>
  <c r="T39" i="35"/>
  <c r="T38" i="35"/>
  <c r="T37" i="35"/>
  <c r="T36" i="35"/>
  <c r="T35" i="35"/>
  <c r="T34" i="35"/>
  <c r="K121" i="32" l="1"/>
  <c r="K120" i="32"/>
  <c r="K119" i="32"/>
  <c r="K118" i="32"/>
  <c r="K117" i="32"/>
  <c r="K116" i="32"/>
  <c r="K115" i="32"/>
  <c r="K114" i="32"/>
  <c r="V108" i="32"/>
  <c r="V107" i="32"/>
  <c r="V106" i="32"/>
  <c r="V105" i="32"/>
  <c r="V104" i="32"/>
  <c r="V103" i="32"/>
  <c r="V102" i="32"/>
  <c r="V100" i="32"/>
  <c r="V99" i="32"/>
  <c r="V98" i="32"/>
  <c r="V97" i="32"/>
  <c r="V96" i="32"/>
  <c r="V95" i="32"/>
  <c r="K108" i="32"/>
  <c r="K107" i="32"/>
  <c r="K106" i="32"/>
  <c r="K105" i="32"/>
  <c r="K104" i="32"/>
  <c r="K103" i="32"/>
  <c r="K102" i="32"/>
  <c r="K100" i="32"/>
  <c r="K99" i="32"/>
  <c r="K98" i="32"/>
  <c r="K97" i="32"/>
  <c r="I3" i="38" l="1"/>
  <c r="I4" i="38"/>
  <c r="I5" i="38"/>
  <c r="I6" i="38"/>
  <c r="I7" i="38"/>
  <c r="I8" i="38"/>
  <c r="I9" i="38"/>
  <c r="I10" i="38"/>
  <c r="I11" i="38"/>
  <c r="I12" i="38"/>
  <c r="I13" i="38"/>
  <c r="I14" i="38"/>
  <c r="I2" i="38"/>
</calcChain>
</file>

<file path=xl/sharedStrings.xml><?xml version="1.0" encoding="utf-8"?>
<sst xmlns="http://schemas.openxmlformats.org/spreadsheetml/2006/main" count="753" uniqueCount="183">
  <si>
    <t>QUANTIDADE TOTAL</t>
  </si>
  <si>
    <t>DESCRIÇÃO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</si>
  <si>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</si>
  <si>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</si>
  <si>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</si>
  <si>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</si>
  <si>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</si>
  <si>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</si>
  <si>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</si>
  <si>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</si>
  <si>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</si>
  <si>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COTOVELO P/GAS 20MM X 20MM PRENSAR</t>
  </si>
  <si>
    <t>COTOVELO FEMEA P/GAS 1/2`` X 20MM PRENSAR</t>
  </si>
  <si>
    <t>TUBO MULTICAMADA GAS DN 20MM BRANCO</t>
  </si>
  <si>
    <t>CINTA PERFURADA 1 MTS X 18MM</t>
  </si>
  <si>
    <t xml:space="preserve">TEFLON 50 METROS </t>
  </si>
  <si>
    <t>QUANT. DE APARTAMENTOS:</t>
  </si>
  <si>
    <t>REDE SECUNDARIA - MULTICAMADA Ø20mm</t>
  </si>
  <si>
    <t>REDE SECUNDARIA - MULTICAMADA Ø16mm</t>
  </si>
  <si>
    <t>CONECTOR FEMEA P/GAS 1/2`` X 16MM PRENSAR</t>
  </si>
  <si>
    <t>COTOVELO P/GAS 16MM X 16MM PRENSAR</t>
  </si>
  <si>
    <t>COTOVELO FEMEA P/GAS 1/2`` X 16MM PRENSAR</t>
  </si>
  <si>
    <t>TUBO MULTICAMADA GAS DN 16MM BRANCO</t>
  </si>
  <si>
    <t>REDE SECUNDARIA - MULTICAMADA Ø26mm</t>
  </si>
  <si>
    <t>CONECTOR FEMEA P/GAS 3/4`` X 26MM PRENSAR</t>
  </si>
  <si>
    <t>BUCHA RED 3/4`` X 1/2`` BSP 150# GALV</t>
  </si>
  <si>
    <t>COTOVELO P/GAS 26MM X 26MM PRENSAR</t>
  </si>
  <si>
    <t>COTOVELO FEMEA P/GAS 3/4`` X 26MM PRENSAR</t>
  </si>
  <si>
    <t>TUBO MULTICAMADA GAS DN 26MM BRANCO</t>
  </si>
  <si>
    <t>REDE SECUNDARIA - MULTICAMADA Ø32mm</t>
  </si>
  <si>
    <t>CONECTOR FEMEA P/GAS 1`` X 32MM PRENSAR</t>
  </si>
  <si>
    <t>COTOVELO P/GAS 32MM X 32MM PRENSAR</t>
  </si>
  <si>
    <t>COTOVELO FEMEA P/GAS 3/4`` X 32MM PRENSAR</t>
  </si>
  <si>
    <t>UNIAO P/GAS 32MM X 32MM PRENSAR</t>
  </si>
  <si>
    <t>TUBO MULTICAMADA GAS DN 32MM BRANCO</t>
  </si>
  <si>
    <t>PLUG 1/2`` BSP 150# GALV</t>
  </si>
  <si>
    <t>BUCHA RED 1`` X 3/4`` BSP 150# GALV</t>
  </si>
  <si>
    <t>REDE PRIMARIA - MULTICAMADA Ø20mm</t>
  </si>
  <si>
    <t>NIPLE DUPLO 3/4 BSP 150 GALVANIZADA</t>
  </si>
  <si>
    <t>CONECTOR FEMEA P/GAS 3/4`` X 20MM PRENSAR</t>
  </si>
  <si>
    <t>UNIAO 3/4``PLANA BSP 150# GALV</t>
  </si>
  <si>
    <t>VALVULA ESF TRIPARTIDA 3/4`` PR</t>
  </si>
  <si>
    <t>PLUG 3/4`` BSP 150# GALV</t>
  </si>
  <si>
    <t>TEE INTERM.P/GAS 20MM X 20MM X 20MM</t>
  </si>
  <si>
    <t>BUCHA NYLON 10 C/ PARAFUSO</t>
  </si>
  <si>
    <t>TEE INTERM.P/GAS 26MM X 26MM X 26MM</t>
  </si>
  <si>
    <t>TEE INTERM.P/GAS 32MM X 32MM X 32MM</t>
  </si>
  <si>
    <t>TEE INTERM.P/GAS 16MM X 16MM X 16MM</t>
  </si>
  <si>
    <t>NIPLE 1`` BSP 150# GALV</t>
  </si>
  <si>
    <t>UNIAO 1`` PLANA BSP 150# GALV</t>
  </si>
  <si>
    <t>VALVULA ESF MONOBLOCO 1´´</t>
  </si>
  <si>
    <t>PLUG 1`` BSP 150# GALV</t>
  </si>
  <si>
    <t>UNIAO P/GAS 20MM X 20MM PRENSAR</t>
  </si>
  <si>
    <t>UNIAO P/GAS 26MM X 26MM PRENSAR</t>
  </si>
  <si>
    <t>CONJUNTO MEDIDOR + REGULADOR GLP - DOMESTICO</t>
  </si>
  <si>
    <t>MEDIDORES G 0,6  (DAEFLEX)</t>
  </si>
  <si>
    <t>PORCA 3/8" SAE</t>
  </si>
  <si>
    <t>MEIA UNIÃO 1/2" NPT X 3/8" SAE</t>
  </si>
  <si>
    <t>COBRE 3/8 FLEXIVEL</t>
  </si>
  <si>
    <t xml:space="preserve">REGULADOR DE PRESSÃO 5 KG/H ENTRADA 1/8 BORB E SAIDA 3/8 SAE </t>
  </si>
  <si>
    <t>CONJUNTO MEDIDOR + REGULADOR GN - DOMESTICO</t>
  </si>
  <si>
    <t xml:space="preserve">MEDIDOR G 2,5 </t>
  </si>
  <si>
    <t>TUBETE 1.1/4 X 3/4 BSP</t>
  </si>
  <si>
    <t>QUANT. POR MEDIDOR</t>
  </si>
  <si>
    <t>VALVULA ESFERICA BORBOLETA RETA MF 3/4`` PN 40</t>
  </si>
  <si>
    <t>TEE FEMEA P/GAS 20MM X 3/4``</t>
  </si>
  <si>
    <t>TEE FEMEA P/GAS 20MM X 1/2``</t>
  </si>
  <si>
    <t>SUPORTE "L" ATE 1"</t>
  </si>
  <si>
    <t>COTOVELO FEMEA P/GAS 3/4`` X 20MM PRENSAR</t>
  </si>
  <si>
    <t>PRUMADA - MULTICAMADA Ø20mm</t>
  </si>
  <si>
    <t>PRUMADA - MULTICAMADA Ø26mm</t>
  </si>
  <si>
    <t>PRUMADA - MULTICAMADA Ø32mm</t>
  </si>
  <si>
    <t>TEE FEMEA P/GAS 26MM X 3/4``</t>
  </si>
  <si>
    <t>TEE FEMEA P/GAS 32MM X 3/4``</t>
  </si>
  <si>
    <t>QUANT. PAVIMENTOS</t>
  </si>
  <si>
    <t>TEE 1/2" BSP 150# GALV</t>
  </si>
  <si>
    <t>COTOVELO 1/2" BSP 150# GALV</t>
  </si>
  <si>
    <t xml:space="preserve">TUBO AÇO  1/2" </t>
  </si>
  <si>
    <t>TEE 3/4" BSP 150# GALV</t>
  </si>
  <si>
    <t>COTOVELO 3/4" BSP 150# GALV</t>
  </si>
  <si>
    <t>REGULADOR 2 EST BP2202 C/ OPSO 12M³/H PS 220MMCA GN</t>
  </si>
  <si>
    <t>TUBO AÇO  3/4"</t>
  </si>
  <si>
    <t>NIPLE DUPLO REDUCAO 3/4`` X 1/2`` BSP GALVANIZADA</t>
  </si>
  <si>
    <t>LUVA 3/4" BSP 150# GALV</t>
  </si>
  <si>
    <t>METRAGEM REDE</t>
  </si>
  <si>
    <t>REDE PRIMARIA - MULTICAMADA Ø26mm</t>
  </si>
  <si>
    <t>REDE PRIMARIA - MULTICAMADA Ø32mm</t>
  </si>
  <si>
    <t>REDE PRIMARIA - PEAD Ø63mm</t>
  </si>
  <si>
    <t>TUBO PEAD 63 mm</t>
  </si>
  <si>
    <t>COTOVELO PEAD Ø63mm</t>
  </si>
  <si>
    <t>TEE ELETROFUSAO 63MM PE100</t>
  </si>
  <si>
    <t>TRANSICAO PEAD 63 mm x AÇO 2" ROSCA MACHO</t>
  </si>
  <si>
    <t>LUVA PEAD 63 mm</t>
  </si>
  <si>
    <t>LUVA 2" BSP 150# GALV</t>
  </si>
  <si>
    <t>NIPLE DUPLO 2`` BSP 150# GALVANIZADA</t>
  </si>
  <si>
    <t>UNIAO 2`` ASSENTO CONICO BRONZE BSP 150# GALV</t>
  </si>
  <si>
    <t>VALVULA ESF MONOBLOCO 2´´</t>
  </si>
  <si>
    <t>LUVA RED 2 X 1`` BSP GALV</t>
  </si>
  <si>
    <t>REDE PRIMARIA - PEAD Ø32mm</t>
  </si>
  <si>
    <t>TUBO PEAD 32 mm</t>
  </si>
  <si>
    <t>COTOVELO PEAD Ø32mm</t>
  </si>
  <si>
    <t>TEE ELETROFUSAO 32MM PE100</t>
  </si>
  <si>
    <t>TRANSICAO PEAD 32 mm x AÇO 1" ROSCA MACHO</t>
  </si>
  <si>
    <t>LUVA PEAD 32 mm</t>
  </si>
  <si>
    <t>LUVA 1" BSP 150# GALV</t>
  </si>
  <si>
    <t>VALVULA ESF MONOBLOCO 1``</t>
  </si>
  <si>
    <t>LUVA RED 1" X 3/4" BSP 150# GALV</t>
  </si>
  <si>
    <t>PRUMADA - AÇO Ø2"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</si>
  <si>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</si>
  <si>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</si>
  <si>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</si>
  <si>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</si>
  <si>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</si>
  <si>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>PRUMADA - AÇO Ø1"</t>
  </si>
  <si>
    <t xml:space="preserve">TUBO AÇO  1" </t>
  </si>
  <si>
    <t>CURVA 90 SCH40 S/C 1</t>
  </si>
  <si>
    <t>TE RED SCH40 S/C 1 X 1/2"</t>
  </si>
  <si>
    <t>CANTONEIRA 1" x 1/2</t>
  </si>
  <si>
    <t>BARRA ROSCADA 1/4"</t>
  </si>
  <si>
    <t>PORCA SEXTAVADA 1/4"</t>
  </si>
  <si>
    <t>PARABOLT CONE x JAQUETA 3/8"</t>
  </si>
  <si>
    <t>PRUMADA - AÇO Ø3/4"</t>
  </si>
  <si>
    <t>REDE SECUNDARIA - AÇO Ø1/2"</t>
  </si>
  <si>
    <t>LUVA 1/2" BSP 150# GALV</t>
  </si>
  <si>
    <t>TEE 1/2`` NPT 150# PR</t>
  </si>
  <si>
    <t>REDE SECUNDARIA - AÇO Ø3/4"</t>
  </si>
  <si>
    <t>LUVA RED 3/4`` X 1/2`` BSP 150# GALV</t>
  </si>
  <si>
    <t>COTOVELO RED 3/4`` X 1/2`` BSP 150# GALV</t>
  </si>
  <si>
    <t>NIPLE DUPLO 1/2`` BSP 150# GALVANIZADA</t>
  </si>
  <si>
    <t>TINTA ALUMINIO 3600ML</t>
  </si>
  <si>
    <t>TINTA AMARELA 3600ML</t>
  </si>
  <si>
    <t>VÁLVULA P-02 1/2"</t>
  </si>
  <si>
    <t>MATERIAL DE CONSUMO</t>
  </si>
  <si>
    <t>OS</t>
  </si>
  <si>
    <t>QTD</t>
  </si>
  <si>
    <t>COD</t>
  </si>
  <si>
    <t>REGULADOR 2 ESTAGIO OPSO 12M</t>
  </si>
  <si>
    <t xml:space="preserve">AÇO CARBONO 40mm </t>
  </si>
  <si>
    <t>SUBSOLO 2</t>
  </si>
  <si>
    <t>SUBSOLO 1</t>
  </si>
  <si>
    <t xml:space="preserve">GARAGEM </t>
  </si>
  <si>
    <t xml:space="preserve">TÉRREO </t>
  </si>
  <si>
    <t xml:space="preserve">PAVIMENTO TIPO </t>
  </si>
  <si>
    <t xml:space="preserve">15 ANDAR </t>
  </si>
  <si>
    <t xml:space="preserve">PRUMADA </t>
  </si>
  <si>
    <t xml:space="preserve">AÇO CARBONO 32mm </t>
  </si>
  <si>
    <t>COTOVELO 32</t>
  </si>
  <si>
    <t xml:space="preserve">TEE 32 </t>
  </si>
  <si>
    <t xml:space="preserve">COTOVELO 40 </t>
  </si>
  <si>
    <t xml:space="preserve">TEE 40 </t>
  </si>
  <si>
    <t>BUCHA REDUÇÃO 40 X 32</t>
  </si>
  <si>
    <t xml:space="preserve">COTOVELO 20 </t>
  </si>
  <si>
    <t xml:space="preserve">BUCHA RED 26 X 20 </t>
  </si>
  <si>
    <t>COTOV 26</t>
  </si>
  <si>
    <t>TEE 26</t>
  </si>
  <si>
    <t>MULTICAMADA</t>
  </si>
  <si>
    <t xml:space="preserve">MULTICAMADA </t>
  </si>
  <si>
    <t>REDE PRIMARIA - MULTICAMADA Ø40mm</t>
  </si>
  <si>
    <t>VALORES</t>
  </si>
  <si>
    <t>QUANTIDADE POR APART.</t>
  </si>
  <si>
    <t>VALOR UNITARIO</t>
  </si>
  <si>
    <t>VALOR TOTAL</t>
  </si>
  <si>
    <t>CURVA 90 SCH40 S/C 1.1/2</t>
  </si>
  <si>
    <t>QUANT. PAVIMENTOS:</t>
  </si>
  <si>
    <t>QUANTIDADE DE BLOCOS:</t>
  </si>
  <si>
    <t>REDE PRIMARIA - AÇO Ø1.1/2"</t>
  </si>
  <si>
    <t>TUBO AÇO 1.1/2</t>
  </si>
  <si>
    <t>TE SCH40 S/C 1.1/2</t>
  </si>
  <si>
    <t>REDUCAO CONC SCH40 S/C 1.1/2 X 3/4</t>
  </si>
  <si>
    <t>REDUÇÃO  SCH40 1.1/2 X 1.1/4</t>
  </si>
  <si>
    <t xml:space="preserve">TUBO AÇO 1.1/4 </t>
  </si>
  <si>
    <t>CURVA 90 SCH40 S/C 1.1/4</t>
  </si>
  <si>
    <t>TE SCH40 S/C 1.1/4</t>
  </si>
  <si>
    <t>REDE PRIMARIA - AÇO Ø1.1/4"</t>
  </si>
  <si>
    <t>ADAPTADOR PISCANO MF Ø1.1/4 x 3/4"</t>
  </si>
  <si>
    <t>TOTAL</t>
  </si>
  <si>
    <t>QUANTIDADE POR PAV</t>
  </si>
  <si>
    <t xml:space="preserve">PONTOS DE CONSUMO TOTAL </t>
  </si>
  <si>
    <t>METRAGEM POR APART.</t>
  </si>
  <si>
    <t>BUCHA RED 26 X 20</t>
  </si>
  <si>
    <t>CODIGO</t>
  </si>
  <si>
    <t xml:space="preserve">DESCRICAO </t>
  </si>
  <si>
    <t xml:space="preserve">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</si>
</sst>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233">
    <xf numFmtId="0" fontId="0" fillId="0" borderId="0" xfId="0"/>
    <xf numFmtId="0" fontId="2" fillId="2" borderId="4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3" xfId="0" applyFont="1" applyFill="1" applyBorder="1" applyAlignment="1">
      <alignment horizontal="left"/>
    </xf>
    <xf numFmtId="44" fontId="1" fillId="0" borderId="5" xfId="2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33" xfId="0" applyFont="1" applyBorder="1"/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34" xfId="0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3" xfId="0" applyBorder="1"/>
    <xf numFmtId="0" fontId="1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17" xfId="0" applyBorder="1"/>
    <xf numFmtId="0" fontId="0" fillId="0" borderId="24" xfId="0" applyBorder="1"/>
    <xf numFmtId="1" fontId="0" fillId="0" borderId="20" xfId="0" applyNumberFormat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0" fillId="0" borderId="19" xfId="0" applyBorder="1"/>
    <xf numFmtId="1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55" xfId="0" applyBorder="1"/>
    <xf numFmtId="0" fontId="5" fillId="0" borderId="50" xfId="1" applyFont="1" applyFill="1" applyBorder="1" applyAlignment="1" applyProtection="1">
      <alignment horizontal="left"/>
    </xf>
    <xf numFmtId="0" fontId="2" fillId="2" borderId="50" xfId="0" applyFont="1" applyFill="1" applyBorder="1"/>
    <xf numFmtId="0" fontId="2" fillId="0" borderId="5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0" borderId="54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2" fillId="2" borderId="61" xfId="0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5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4" borderId="29" xfId="0" applyFont="1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2" borderId="56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5" fillId="0" borderId="21" xfId="1" applyFont="1" applyFill="1" applyBorder="1" applyAlignment="1" applyProtection="1">
      <alignment horizontal="left"/>
    </xf>
    <xf numFmtId="0" fontId="5" fillId="0" borderId="22" xfId="1" applyFont="1" applyFill="1" applyBorder="1" applyAlignment="1" applyProtection="1">
      <alignment horizontal="left"/>
    </xf>
    <xf numFmtId="0" fontId="1" fillId="4" borderId="0" xfId="0" applyFont="1" applyFill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59" xfId="0" applyFont="1" applyFill="1" applyBorder="1" applyAlignment="1">
      <alignment horizontal="left"/>
    </xf>
    <xf numFmtId="0" fontId="2" fillId="2" borderId="57" xfId="0" applyFont="1" applyFill="1" applyBorder="1" applyAlignment="1">
      <alignment horizontal="left"/>
    </xf>
    <xf numFmtId="0" fontId="2" fillId="2" borderId="58" xfId="0" applyFont="1" applyFill="1" applyBorder="1" applyAlignment="1">
      <alignment horizontal="left"/>
    </xf>
    <xf numFmtId="0" fontId="2" fillId="2" borderId="50" xfId="0" quotePrefix="1" applyFont="1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5" fillId="0" borderId="50" xfId="1" applyFont="1" applyFill="1" applyBorder="1" applyAlignment="1" applyProtection="1">
      <alignment horizontal="left"/>
    </xf>
    <xf numFmtId="0" fontId="5" fillId="0" borderId="2" xfId="1" applyFont="1" applyFill="1" applyBorder="1" applyAlignment="1" applyProtection="1">
      <alignment horizontal="left"/>
    </xf>
    <xf numFmtId="0" fontId="5" fillId="0" borderId="15" xfId="1" applyFont="1" applyFill="1" applyBorder="1" applyAlignment="1" applyProtection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5" fillId="0" borderId="20" xfId="1" applyFont="1" applyFill="1" applyBorder="1" applyAlignment="1" applyProtection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0" fillId="0" borderId="2" xfId="0" applyBorder="1"/>
    <xf numFmtId="0" fontId="2" fillId="2" borderId="32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1" fillId="3" borderId="29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44" fontId="1" fillId="0" borderId="29" xfId="2" applyFont="1" applyFill="1" applyBorder="1" applyAlignment="1">
      <alignment horizontal="center"/>
    </xf>
    <xf numFmtId="44" fontId="1" fillId="0" borderId="34" xfId="2" applyFont="1" applyFill="1" applyBorder="1" applyAlignment="1">
      <alignment horizontal="center"/>
    </xf>
    <xf numFmtId="44" fontId="1" fillId="0" borderId="33" xfId="2" applyFont="1" applyBorder="1" applyAlignment="1">
      <alignment horizontal="center"/>
    </xf>
    <xf numFmtId="44" fontId="2" fillId="0" borderId="32" xfId="0" applyNumberFormat="1" applyFont="1" applyBorder="1"/>
    <xf numFmtId="44" fontId="0" fillId="0" borderId="24" xfId="2" applyFont="1" applyBorder="1" applyAlignment="1">
      <alignment horizontal="center"/>
    </xf>
    <xf numFmtId="0" fontId="2" fillId="2" borderId="62" xfId="0" applyFont="1" applyFill="1" applyBorder="1" applyAlignment="1">
      <alignment horizontal="left"/>
    </xf>
    <xf numFmtId="44" fontId="0" fillId="0" borderId="1" xfId="2" applyFont="1" applyBorder="1" applyAlignment="1">
      <alignment horizontal="center"/>
    </xf>
    <xf numFmtId="0" fontId="2" fillId="0" borderId="62" xfId="0" applyFont="1" applyBorder="1" applyAlignment="1">
      <alignment horizontal="left"/>
    </xf>
    <xf numFmtId="44" fontId="2" fillId="0" borderId="25" xfId="2" applyFont="1" applyBorder="1"/>
    <xf numFmtId="44" fontId="0" fillId="0" borderId="18" xfId="2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0" fillId="5" borderId="36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4" fontId="2" fillId="5" borderId="36" xfId="0" applyNumberFormat="1" applyFont="1" applyFill="1" applyBorder="1"/>
    <xf numFmtId="44" fontId="0" fillId="5" borderId="24" xfId="2" applyFont="1" applyFill="1" applyBorder="1" applyAlignment="1">
      <alignment horizontal="center"/>
    </xf>
    <xf numFmtId="44" fontId="2" fillId="0" borderId="21" xfId="0" applyNumberFormat="1" applyFont="1" applyBorder="1"/>
    <xf numFmtId="44" fontId="0" fillId="0" borderId="21" xfId="2" applyFont="1" applyBorder="1" applyAlignment="1">
      <alignment horizontal="center"/>
    </xf>
    <xf numFmtId="0" fontId="2" fillId="2" borderId="62" xfId="0" quotePrefix="1" applyFont="1" applyFill="1" applyBorder="1" applyAlignment="1">
      <alignment horizontal="left"/>
    </xf>
    <xf numFmtId="44" fontId="0" fillId="0" borderId="26" xfId="2" applyFont="1" applyBorder="1" applyAlignment="1">
      <alignment horizontal="center"/>
    </xf>
    <xf numFmtId="0" fontId="0" fillId="6" borderId="2" xfId="0" applyFill="1" applyBorder="1"/>
    <xf numFmtId="0" fontId="0" fillId="6" borderId="0" xfId="0" applyFill="1"/>
    <xf numFmtId="0" fontId="2" fillId="2" borderId="62" xfId="0" applyFont="1" applyFill="1" applyBorder="1" applyAlignment="1">
      <alignment horizontal="left"/>
    </xf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2" fillId="2" borderId="22" xfId="0" applyFont="1" applyFill="1" applyBorder="1" applyAlignment="1"/>
    <xf numFmtId="0" fontId="2" fillId="0" borderId="20" xfId="0" applyFont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4" fontId="2" fillId="0" borderId="50" xfId="0" applyNumberFormat="1" applyFont="1" applyBorder="1"/>
    <xf numFmtId="44" fontId="0" fillId="0" borderId="17" xfId="2" applyFont="1" applyBorder="1" applyAlignment="1">
      <alignment horizontal="center"/>
    </xf>
    <xf numFmtId="44" fontId="2" fillId="7" borderId="50" xfId="0" applyNumberFormat="1" applyFont="1" applyFill="1" applyBorder="1"/>
    <xf numFmtId="44" fontId="2" fillId="0" borderId="50" xfId="2" applyFont="1" applyBorder="1"/>
    <xf numFmtId="44" fontId="2" fillId="0" borderId="21" xfId="2" applyFont="1" applyBorder="1"/>
    <xf numFmtId="0" fontId="0" fillId="0" borderId="49" xfId="0" applyBorder="1" applyAlignment="1">
      <alignment horizontal="center"/>
    </xf>
    <xf numFmtId="44" fontId="2" fillId="0" borderId="51" xfId="2" applyFont="1" applyBorder="1"/>
    <xf numFmtId="44" fontId="0" fillId="0" borderId="30" xfId="2" applyFont="1" applyBorder="1" applyAlignment="1">
      <alignment horizontal="center"/>
    </xf>
    <xf numFmtId="44" fontId="2" fillId="0" borderId="2" xfId="0" applyNumberFormat="1" applyFont="1" applyBorder="1"/>
    <xf numFmtId="44" fontId="2" fillId="0" borderId="15" xfId="0" applyNumberFormat="1" applyFont="1" applyBorder="1"/>
    <xf numFmtId="44" fontId="1" fillId="0" borderId="30" xfId="2" applyFont="1" applyBorder="1" applyAlignment="1">
      <alignment horizontal="center"/>
    </xf>
    <xf numFmtId="44" fontId="2" fillId="0" borderId="36" xfId="0" applyNumberFormat="1" applyFont="1" applyBorder="1"/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2" fillId="2" borderId="62" xfId="0" applyFont="1" applyFill="1" applyBorder="1"/>
    <xf numFmtId="44" fontId="2" fillId="7" borderId="4" xfId="0" applyNumberFormat="1" applyFont="1" applyFill="1" applyBorder="1"/>
    <xf numFmtId="44" fontId="0" fillId="0" borderId="19" xfId="2" applyFont="1" applyBorder="1" applyAlignment="1">
      <alignment horizontal="center"/>
    </xf>
    <xf numFmtId="0" fontId="5" fillId="0" borderId="62" xfId="1" applyFont="1" applyFill="1" applyBorder="1" applyAlignment="1" applyProtection="1">
      <alignment horizontal="left"/>
    </xf>
    <xf numFmtId="44" fontId="2" fillId="0" borderId="4" xfId="0" applyNumberFormat="1" applyFont="1" applyBorder="1"/>
    <xf numFmtId="0" fontId="2" fillId="0" borderId="62" xfId="0" applyFont="1" applyBorder="1"/>
    <xf numFmtId="44" fontId="2" fillId="7" borderId="15" xfId="0" applyNumberFormat="1" applyFont="1" applyFill="1" applyBorder="1"/>
    <xf numFmtId="0" fontId="1" fillId="0" borderId="19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3" xfId="0" applyFill="1" applyBorder="1"/>
    <xf numFmtId="0" fontId="0" fillId="3" borderId="29" xfId="0" applyFill="1" applyBorder="1" applyAlignment="1">
      <alignment horizontal="center"/>
    </xf>
    <xf numFmtId="44" fontId="2" fillId="0" borderId="24" xfId="0" applyNumberFormat="1" applyFont="1" applyBorder="1"/>
    <xf numFmtId="44" fontId="0" fillId="0" borderId="28" xfId="2" applyFont="1" applyBorder="1" applyAlignment="1">
      <alignment horizontal="center"/>
    </xf>
    <xf numFmtId="44" fontId="2" fillId="0" borderId="1" xfId="0" applyNumberFormat="1" applyFont="1" applyBorder="1"/>
    <xf numFmtId="44" fontId="0" fillId="0" borderId="22" xfId="2" applyFont="1" applyBorder="1" applyAlignment="1">
      <alignment horizontal="center"/>
    </xf>
    <xf numFmtId="44" fontId="2" fillId="0" borderId="1" xfId="2" applyFont="1" applyBorder="1"/>
    <xf numFmtId="44" fontId="2" fillId="0" borderId="18" xfId="2" applyFont="1" applyBorder="1"/>
    <xf numFmtId="44" fontId="0" fillId="0" borderId="27" xfId="2" applyFont="1" applyBorder="1" applyAlignment="1">
      <alignment horizontal="center"/>
    </xf>
    <xf numFmtId="44" fontId="0" fillId="0" borderId="0" xfId="2" applyFont="1" applyAlignment="1">
      <alignment horizont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/>
    <xf numFmtId="0" fontId="2" fillId="0" borderId="2" xfId="0" applyFont="1" applyBorder="1" applyAlignment="1"/>
    <xf numFmtId="0" fontId="5" fillId="0" borderId="2" xfId="1" applyFont="1" applyFill="1" applyBorder="1" applyAlignment="1" applyProtection="1"/>
    <xf numFmtId="0" fontId="0" fillId="0" borderId="2" xfId="0" applyFont="1" applyBorder="1" applyAlignment="1"/>
    <xf numFmtId="0" fontId="0" fillId="0" borderId="2" xfId="0" applyFont="1" applyBorder="1" applyAlignment="1">
      <alignment vertical="center"/>
    </xf>
    <xf numFmtId="0" fontId="0" fillId="2" borderId="2" xfId="0" applyFont="1" applyFill="1" applyBorder="1" applyAlignment="1"/>
    <xf numFmtId="0" fontId="2" fillId="6" borderId="2" xfId="0" applyFont="1" applyFill="1" applyBorder="1" applyAlignment="1"/>
    <xf numFmtId="0" fontId="2" fillId="8" borderId="2" xfId="0" applyFont="1" applyFill="1" applyBorder="1" applyAlignment="1"/>
    <xf numFmtId="0" fontId="0" fillId="2" borderId="2" xfId="0" applyFill="1" applyBorder="1"/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28576</xdr:colOff>
      <xdr:row>14</xdr:row>
      <xdr:rowOff>38100</xdr:rowOff>
    </xdr:from>
    <xdr:to>
      <xdr:col>13</xdr:col>
      <xdr:colOff>372326</xdr:colOff>
      <xdr:row>26</xdr:row>
      <xdr:rowOff>162533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CACEB2-971C-49E3-81E3-55E89976D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6" y="2371725"/>
          <a:ext cx="1562950" cy="2429483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</xdr:row>
      <xdr:rowOff>9526</xdr:rowOff>
    </xdr:from>
    <xdr:to>
      <xdr:col>14</xdr:col>
      <xdr:colOff>238629</xdr:colOff>
      <xdr:row>10</xdr:row>
      <xdr:rowOff>179058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F02A91-9D52-4FB4-88C4-38F97208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209551"/>
          <a:ext cx="2029329" cy="171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276226</xdr:colOff>
      <xdr:row>10</xdr:row>
      <xdr:rowOff>19050</xdr:rowOff>
    </xdr:from>
    <xdr:to>
      <xdr:col>12</xdr:col>
      <xdr:colOff>258026</xdr:colOff>
      <xdr:row>22</xdr:row>
      <xdr:rowOff>133958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D0DCC8-9141-4848-F470-D721B5E4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6" y="1962150"/>
          <a:ext cx="1562950" cy="2429483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1</xdr:row>
      <xdr:rowOff>9526</xdr:rowOff>
    </xdr:from>
    <xdr:to>
      <xdr:col>12</xdr:col>
      <xdr:colOff>476250</xdr:colOff>
      <xdr:row>17</xdr:row>
      <xdr:rowOff>125009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34D3F0-21F0-9410-5BD2-DAA4C1C9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5" y="209551"/>
          <a:ext cx="1762125" cy="148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20</xdr:row>
          <xdr:rowOff>76200</xdr:rowOff>
        </xdr:from>
        <xdr:to>
          <xdr:col>18</xdr:col>
          <xdr:colOff>47625</xdr:colOff>
          <xdr:row>28</xdr:row>
          <xdr:rowOff>85725</xdr:rowOff>
        </xdr:to>
        <xdr:pic>
          <xdr:nvPicPr>
            <xdr:cNvPr id="4" name="Imagem 3">
              <a:extLst>
                <a:ext uri="{FF2B5EF4-FFF2-40B4-BE49-F238E27FC236}">
                  <a16:creationId xmlns:a16="http://schemas.microsoft.com/office/drawing/2014/main" id="{C4435DE1-71F1-AA83-16D7-449A5C76C9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63:$H$70" spid="_x0000_s81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53225" y="3933825"/>
              <a:ext cx="4943475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B1:V121"/>
  <sheetViews>
    <sheetView tabSelected="1" topLeftCell="A94" workbookViewId="0">
      <selection activeCell="K131" sqref="K131"/>
    </sheetView>
  </sheetViews>
  <sheetFormatPr defaultRowHeight="15" x14ac:dyDescent="0.25"/>
  <cols>
    <col min="1" max="1" width="5.7109375" customWidth="1"/>
    <col min="2" max="2" width="10.7109375" style="54" customWidth="1"/>
    <col min="8" max="8" width="24.42578125" bestFit="1" customWidth="1"/>
    <col min="9" max="9" width="15.7109375" customWidth="1"/>
    <col min="10" max="10" width="19.140625" style="9" customWidth="1"/>
    <col min="11" max="11" width="14.5703125" bestFit="1" customWidth="1"/>
    <col min="14" max="14" width="23" bestFit="1" customWidth="1"/>
    <col min="15" max="16" width="10.5703125" bestFit="1" customWidth="1"/>
    <col min="17" max="17" width="10.42578125" bestFit="1" customWidth="1"/>
    <col min="18" max="18" width="8.140625" bestFit="1" customWidth="1"/>
    <col min="19" max="19" width="17" bestFit="1" customWidth="1"/>
    <col min="20" max="20" width="10.28515625" bestFit="1" customWidth="1"/>
    <col min="21" max="21" width="10.5703125" bestFit="1" customWidth="1"/>
    <col min="22" max="22" width="5" bestFit="1" customWidth="1"/>
  </cols>
  <sheetData>
    <row r="1" spans="2:10" ht="15.75" hidden="1" thickBot="1" x14ac:dyDescent="0.3">
      <c r="C1" s="8"/>
      <c r="D1" s="8"/>
      <c r="E1" s="8"/>
      <c r="F1" s="8"/>
      <c r="G1" s="8"/>
      <c r="H1" s="8"/>
      <c r="I1" s="9"/>
    </row>
    <row r="2" spans="2:10" ht="15.75" hidden="1" thickBot="1" x14ac:dyDescent="0.3">
      <c r="B2" s="108" t="s">
        <v>37</v>
      </c>
      <c r="C2" s="69"/>
      <c r="D2" s="69"/>
      <c r="E2" s="69"/>
      <c r="F2" s="69"/>
      <c r="G2" s="69"/>
      <c r="H2" s="69"/>
      <c r="I2" s="69"/>
      <c r="J2" s="70"/>
    </row>
    <row r="3" spans="2:10" ht="15.75" hidden="1" thickBot="1" x14ac:dyDescent="0.3">
      <c r="B3" s="20" t="s">
        <v>135</v>
      </c>
      <c r="C3" s="148" t="s">
        <v>1</v>
      </c>
      <c r="D3" s="149"/>
      <c r="E3" s="149"/>
      <c r="F3" s="149"/>
      <c r="G3" s="149"/>
      <c r="H3" s="150"/>
      <c r="I3" s="20" t="s">
        <v>134</v>
      </c>
      <c r="J3" s="20" t="s">
        <v>133</v>
      </c>
    </row>
    <row r="4" spans="2:10" hidden="1" x14ac:dyDescent="0.25">
      <c r="B4" s="45">
        <v>1545</v>
      </c>
      <c r="C4" s="145" t="s">
        <v>39</v>
      </c>
      <c r="D4" s="146"/>
      <c r="E4" s="146"/>
      <c r="F4" s="146"/>
      <c r="G4" s="146"/>
      <c r="H4" s="147"/>
      <c r="I4" s="14">
        <v>0</v>
      </c>
      <c r="J4" s="14"/>
    </row>
    <row r="5" spans="2:10" hidden="1" x14ac:dyDescent="0.25">
      <c r="B5" s="55">
        <v>2063</v>
      </c>
      <c r="C5" s="134" t="s">
        <v>43</v>
      </c>
      <c r="D5" s="81"/>
      <c r="E5" s="81"/>
      <c r="F5" s="81"/>
      <c r="G5" s="81"/>
      <c r="H5" s="82"/>
      <c r="I5" s="15">
        <v>0</v>
      </c>
      <c r="J5" s="15"/>
    </row>
    <row r="6" spans="2:10" hidden="1" x14ac:dyDescent="0.25">
      <c r="B6" s="55">
        <v>1629</v>
      </c>
      <c r="C6" s="134" t="s">
        <v>11</v>
      </c>
      <c r="D6" s="81"/>
      <c r="E6" s="81"/>
      <c r="F6" s="81"/>
      <c r="G6" s="81"/>
      <c r="H6" s="82"/>
      <c r="I6" s="17">
        <v>0</v>
      </c>
      <c r="J6" s="17"/>
    </row>
    <row r="7" spans="2:10" hidden="1" x14ac:dyDescent="0.25">
      <c r="B7" s="55">
        <v>2153</v>
      </c>
      <c r="C7" s="134" t="s">
        <v>13</v>
      </c>
      <c r="D7" s="81"/>
      <c r="E7" s="81"/>
      <c r="F7" s="81"/>
      <c r="G7" s="81"/>
      <c r="H7" s="82"/>
      <c r="I7" s="17">
        <v>0</v>
      </c>
      <c r="J7" s="17"/>
    </row>
    <row r="8" spans="2:10" hidden="1" x14ac:dyDescent="0.25">
      <c r="B8" s="55">
        <v>2183</v>
      </c>
      <c r="C8" s="134" t="s">
        <v>52</v>
      </c>
      <c r="D8" s="81"/>
      <c r="E8" s="81"/>
      <c r="F8" s="81"/>
      <c r="G8" s="81"/>
      <c r="H8" s="82"/>
      <c r="I8" s="24">
        <v>0</v>
      </c>
      <c r="J8" s="24"/>
    </row>
    <row r="9" spans="2:10" hidden="1" x14ac:dyDescent="0.25">
      <c r="B9" s="55">
        <v>1853</v>
      </c>
      <c r="C9" s="134" t="s">
        <v>38</v>
      </c>
      <c r="D9" s="81"/>
      <c r="E9" s="81"/>
      <c r="F9" s="81"/>
      <c r="G9" s="81"/>
      <c r="H9" s="82"/>
      <c r="I9" s="17">
        <v>0</v>
      </c>
      <c r="J9" s="17"/>
    </row>
    <row r="10" spans="2:10" hidden="1" x14ac:dyDescent="0.25">
      <c r="B10" s="55">
        <v>2179</v>
      </c>
      <c r="C10" s="183" t="s">
        <v>40</v>
      </c>
      <c r="D10" s="112"/>
      <c r="E10" s="112"/>
      <c r="F10" s="112"/>
      <c r="G10" s="112"/>
      <c r="H10" s="113"/>
      <c r="I10" s="17">
        <v>0</v>
      </c>
      <c r="J10" s="17"/>
    </row>
    <row r="11" spans="2:10" hidden="1" x14ac:dyDescent="0.25">
      <c r="B11" s="55">
        <v>2230</v>
      </c>
      <c r="C11" s="134" t="s">
        <v>41</v>
      </c>
      <c r="D11" s="81"/>
      <c r="E11" s="81"/>
      <c r="F11" s="81"/>
      <c r="G11" s="81"/>
      <c r="H11" s="82"/>
      <c r="I11" s="17">
        <v>0</v>
      </c>
      <c r="J11" s="17"/>
    </row>
    <row r="12" spans="2:10" hidden="1" x14ac:dyDescent="0.25">
      <c r="B12" s="55">
        <v>1913</v>
      </c>
      <c r="C12" s="134" t="s">
        <v>42</v>
      </c>
      <c r="D12" s="81"/>
      <c r="E12" s="81"/>
      <c r="F12" s="81"/>
      <c r="G12" s="81"/>
      <c r="H12" s="82"/>
      <c r="I12" s="17">
        <v>0</v>
      </c>
      <c r="J12" s="17"/>
    </row>
    <row r="13" spans="2:10" hidden="1" x14ac:dyDescent="0.25">
      <c r="B13" s="55">
        <v>1688</v>
      </c>
      <c r="C13" s="134" t="s">
        <v>15</v>
      </c>
      <c r="D13" s="81"/>
      <c r="E13" s="81"/>
      <c r="F13" s="81"/>
      <c r="G13" s="81"/>
      <c r="H13" s="82"/>
      <c r="I13" s="18">
        <v>0</v>
      </c>
      <c r="J13" s="18"/>
    </row>
    <row r="14" spans="2:10" hidden="1" x14ac:dyDescent="0.25">
      <c r="B14" s="55">
        <v>1528</v>
      </c>
      <c r="C14" s="134" t="s">
        <v>14</v>
      </c>
      <c r="D14" s="81"/>
      <c r="E14" s="81"/>
      <c r="F14" s="81"/>
      <c r="G14" s="81"/>
      <c r="H14" s="82"/>
      <c r="I14" s="17">
        <v>0</v>
      </c>
      <c r="J14" s="18"/>
    </row>
    <row r="15" spans="2:10" ht="15.75" hidden="1" thickBot="1" x14ac:dyDescent="0.3">
      <c r="B15" s="56">
        <v>12626</v>
      </c>
      <c r="C15" s="184" t="s">
        <v>44</v>
      </c>
      <c r="D15" s="122"/>
      <c r="E15" s="122"/>
      <c r="F15" s="122"/>
      <c r="G15" s="122"/>
      <c r="H15" s="123"/>
      <c r="I15" s="19">
        <v>0</v>
      </c>
      <c r="J15" s="19"/>
    </row>
    <row r="16" spans="2:10" ht="15.75" hidden="1" thickBot="1" x14ac:dyDescent="0.3">
      <c r="B16" s="65" t="s">
        <v>85</v>
      </c>
      <c r="C16" s="66"/>
      <c r="D16" s="66"/>
      <c r="E16" s="66"/>
      <c r="F16" s="66"/>
      <c r="G16" s="66"/>
      <c r="H16" s="66"/>
      <c r="I16" s="66"/>
      <c r="J16" s="67"/>
    </row>
    <row r="17" spans="2:10" ht="15.75" hidden="1" thickBot="1" x14ac:dyDescent="0.3">
      <c r="B17" s="38"/>
      <c r="C17" s="99" t="s">
        <v>84</v>
      </c>
      <c r="D17" s="100"/>
      <c r="E17" s="100"/>
      <c r="F17" s="100"/>
      <c r="G17" s="100"/>
      <c r="H17" s="100"/>
      <c r="I17" s="101"/>
      <c r="J17" s="34"/>
    </row>
    <row r="18" spans="2:10" ht="15.75" hidden="1" thickBot="1" x14ac:dyDescent="0.3">
      <c r="B18" s="20" t="s">
        <v>135</v>
      </c>
      <c r="C18" s="148" t="s">
        <v>1</v>
      </c>
      <c r="D18" s="149"/>
      <c r="E18" s="149"/>
      <c r="F18" s="149"/>
      <c r="G18" s="149"/>
      <c r="H18" s="150"/>
      <c r="I18" s="20" t="s">
        <v>134</v>
      </c>
      <c r="J18" s="20" t="s">
        <v>133</v>
      </c>
    </row>
    <row r="19" spans="2:10" hidden="1" x14ac:dyDescent="0.25">
      <c r="B19" s="45">
        <v>1546</v>
      </c>
      <c r="C19" s="145" t="s">
        <v>24</v>
      </c>
      <c r="D19" s="146"/>
      <c r="E19" s="146"/>
      <c r="F19" s="146"/>
      <c r="G19" s="146"/>
      <c r="H19" s="147"/>
      <c r="I19" s="21">
        <v>0</v>
      </c>
      <c r="J19" s="12"/>
    </row>
    <row r="20" spans="2:10" hidden="1" x14ac:dyDescent="0.25">
      <c r="B20" s="55">
        <v>1630</v>
      </c>
      <c r="C20" s="134" t="s">
        <v>26</v>
      </c>
      <c r="D20" s="81"/>
      <c r="E20" s="81"/>
      <c r="F20" s="81"/>
      <c r="G20" s="81"/>
      <c r="H20" s="82"/>
      <c r="I20" s="22">
        <v>0</v>
      </c>
      <c r="J20" s="3"/>
    </row>
    <row r="21" spans="2:10" hidden="1" x14ac:dyDescent="0.25">
      <c r="B21" s="55">
        <v>2065</v>
      </c>
      <c r="C21" s="134" t="s">
        <v>45</v>
      </c>
      <c r="D21" s="81"/>
      <c r="E21" s="81"/>
      <c r="F21" s="81"/>
      <c r="G21" s="81"/>
      <c r="H21" s="82"/>
      <c r="I21" s="22">
        <v>0</v>
      </c>
      <c r="J21" s="3"/>
    </row>
    <row r="22" spans="2:10" hidden="1" x14ac:dyDescent="0.25">
      <c r="B22" s="55">
        <v>2154</v>
      </c>
      <c r="C22" s="134" t="s">
        <v>28</v>
      </c>
      <c r="D22" s="81"/>
      <c r="E22" s="81"/>
      <c r="F22" s="81"/>
      <c r="G22" s="81"/>
      <c r="H22" s="82"/>
      <c r="I22" s="22">
        <v>0</v>
      </c>
      <c r="J22" s="3"/>
    </row>
    <row r="23" spans="2:10" hidden="1" x14ac:dyDescent="0.25">
      <c r="B23" s="55">
        <v>2184</v>
      </c>
      <c r="C23" s="134" t="s">
        <v>53</v>
      </c>
      <c r="D23" s="81"/>
      <c r="E23" s="81"/>
      <c r="F23" s="81"/>
      <c r="G23" s="81"/>
      <c r="H23" s="82"/>
      <c r="I23" s="22">
        <v>0</v>
      </c>
      <c r="J23" s="3"/>
    </row>
    <row r="24" spans="2:10" hidden="1" x14ac:dyDescent="0.25">
      <c r="B24" s="55">
        <v>1853</v>
      </c>
      <c r="C24" s="134" t="s">
        <v>38</v>
      </c>
      <c r="D24" s="81"/>
      <c r="E24" s="81"/>
      <c r="F24" s="81"/>
      <c r="G24" s="81"/>
      <c r="H24" s="82"/>
      <c r="I24" s="22">
        <v>0</v>
      </c>
      <c r="J24" s="3"/>
    </row>
    <row r="25" spans="2:10" hidden="1" x14ac:dyDescent="0.25">
      <c r="B25" s="55">
        <v>2179</v>
      </c>
      <c r="C25" s="183" t="s">
        <v>40</v>
      </c>
      <c r="D25" s="112"/>
      <c r="E25" s="112"/>
      <c r="F25" s="112"/>
      <c r="G25" s="112"/>
      <c r="H25" s="113"/>
      <c r="I25" s="22">
        <v>0</v>
      </c>
      <c r="J25" s="3"/>
    </row>
    <row r="26" spans="2:10" hidden="1" x14ac:dyDescent="0.25">
      <c r="B26" s="55">
        <v>2230</v>
      </c>
      <c r="C26" s="134" t="s">
        <v>41</v>
      </c>
      <c r="D26" s="81"/>
      <c r="E26" s="81"/>
      <c r="F26" s="81"/>
      <c r="G26" s="81"/>
      <c r="H26" s="82"/>
      <c r="I26" s="22">
        <v>0</v>
      </c>
      <c r="J26" s="3"/>
    </row>
    <row r="27" spans="2:10" hidden="1" x14ac:dyDescent="0.25">
      <c r="B27" s="55">
        <v>1913</v>
      </c>
      <c r="C27" s="134" t="s">
        <v>42</v>
      </c>
      <c r="D27" s="81"/>
      <c r="E27" s="81"/>
      <c r="F27" s="81"/>
      <c r="G27" s="81"/>
      <c r="H27" s="82"/>
      <c r="I27" s="22">
        <v>0</v>
      </c>
      <c r="J27" s="3"/>
    </row>
    <row r="28" spans="2:10" hidden="1" x14ac:dyDescent="0.25">
      <c r="B28" s="55">
        <v>1407</v>
      </c>
      <c r="C28" s="134" t="s">
        <v>25</v>
      </c>
      <c r="D28" s="81"/>
      <c r="E28" s="81"/>
      <c r="F28" s="81"/>
      <c r="G28" s="81"/>
      <c r="H28" s="82"/>
      <c r="I28" s="22">
        <v>0</v>
      </c>
      <c r="J28" s="3"/>
    </row>
    <row r="29" spans="2:10" hidden="1" x14ac:dyDescent="0.25">
      <c r="B29" s="55">
        <v>1909</v>
      </c>
      <c r="C29" s="183" t="s">
        <v>35</v>
      </c>
      <c r="D29" s="112"/>
      <c r="E29" s="112"/>
      <c r="F29" s="112"/>
      <c r="G29" s="112"/>
      <c r="H29" s="113"/>
      <c r="I29" s="22">
        <v>0</v>
      </c>
      <c r="J29" s="3"/>
    </row>
    <row r="30" spans="2:10" hidden="1" x14ac:dyDescent="0.25">
      <c r="B30" s="55">
        <v>1528</v>
      </c>
      <c r="C30" s="134" t="s">
        <v>14</v>
      </c>
      <c r="D30" s="81"/>
      <c r="E30" s="81"/>
      <c r="F30" s="81"/>
      <c r="G30" s="81"/>
      <c r="H30" s="82"/>
      <c r="I30" s="22">
        <v>0</v>
      </c>
      <c r="J30" s="3"/>
    </row>
    <row r="31" spans="2:10" hidden="1" x14ac:dyDescent="0.25">
      <c r="B31" s="55">
        <v>12626</v>
      </c>
      <c r="C31" s="134" t="s">
        <v>44</v>
      </c>
      <c r="D31" s="81"/>
      <c r="E31" s="81"/>
      <c r="F31" s="81"/>
      <c r="G31" s="81"/>
      <c r="H31" s="82"/>
      <c r="I31" s="22">
        <v>0</v>
      </c>
      <c r="J31" s="3"/>
    </row>
    <row r="32" spans="2:10" ht="15.75" hidden="1" thickBot="1" x14ac:dyDescent="0.3">
      <c r="B32" s="56">
        <v>1688</v>
      </c>
      <c r="C32" s="184" t="s">
        <v>15</v>
      </c>
      <c r="D32" s="122"/>
      <c r="E32" s="122"/>
      <c r="F32" s="122"/>
      <c r="G32" s="122"/>
      <c r="H32" s="123"/>
      <c r="I32" s="36">
        <v>0</v>
      </c>
      <c r="J32" s="16"/>
    </row>
    <row r="33" spans="2:10" ht="15.75" hidden="1" thickBot="1" x14ac:dyDescent="0.3">
      <c r="B33" s="108" t="s">
        <v>86</v>
      </c>
      <c r="C33" s="69"/>
      <c r="D33" s="69"/>
      <c r="E33" s="69"/>
      <c r="F33" s="69"/>
      <c r="G33" s="69"/>
      <c r="H33" s="69"/>
      <c r="I33" s="69"/>
      <c r="J33" s="70"/>
    </row>
    <row r="34" spans="2:10" ht="15.75" hidden="1" thickBot="1" x14ac:dyDescent="0.3">
      <c r="B34" s="38"/>
      <c r="C34" s="99" t="s">
        <v>84</v>
      </c>
      <c r="D34" s="100"/>
      <c r="E34" s="100"/>
      <c r="F34" s="100"/>
      <c r="G34" s="100"/>
      <c r="H34" s="100"/>
      <c r="I34" s="101"/>
      <c r="J34" s="41"/>
    </row>
    <row r="35" spans="2:10" ht="15.75" hidden="1" thickBot="1" x14ac:dyDescent="0.3">
      <c r="B35" s="20" t="s">
        <v>135</v>
      </c>
      <c r="C35" s="148" t="s">
        <v>1</v>
      </c>
      <c r="D35" s="149"/>
      <c r="E35" s="149"/>
      <c r="F35" s="149"/>
      <c r="G35" s="149"/>
      <c r="H35" s="150"/>
      <c r="I35" s="20" t="s">
        <v>134</v>
      </c>
      <c r="J35" s="20" t="s">
        <v>133</v>
      </c>
    </row>
    <row r="36" spans="2:10" hidden="1" x14ac:dyDescent="0.25">
      <c r="B36" s="45">
        <v>1542</v>
      </c>
      <c r="C36" s="145" t="s">
        <v>30</v>
      </c>
      <c r="D36" s="146"/>
      <c r="E36" s="146"/>
      <c r="F36" s="146"/>
      <c r="G36" s="146"/>
      <c r="H36" s="147"/>
      <c r="I36" s="12">
        <v>0</v>
      </c>
      <c r="J36" s="14"/>
    </row>
    <row r="37" spans="2:10" hidden="1" x14ac:dyDescent="0.25">
      <c r="B37" s="55">
        <v>1631</v>
      </c>
      <c r="C37" s="134" t="s">
        <v>31</v>
      </c>
      <c r="D37" s="81"/>
      <c r="E37" s="81"/>
      <c r="F37" s="81"/>
      <c r="G37" s="81"/>
      <c r="H37" s="82"/>
      <c r="I37" s="3">
        <v>0</v>
      </c>
      <c r="J37" s="17"/>
    </row>
    <row r="38" spans="2:10" hidden="1" x14ac:dyDescent="0.25">
      <c r="B38" s="55">
        <v>2066</v>
      </c>
      <c r="C38" s="134" t="s">
        <v>46</v>
      </c>
      <c r="D38" s="81"/>
      <c r="E38" s="81"/>
      <c r="F38" s="81"/>
      <c r="G38" s="81"/>
      <c r="H38" s="82"/>
      <c r="I38" s="3">
        <v>0</v>
      </c>
      <c r="J38" s="17"/>
    </row>
    <row r="39" spans="2:10" hidden="1" x14ac:dyDescent="0.25">
      <c r="B39" s="55">
        <v>2185</v>
      </c>
      <c r="C39" s="134" t="s">
        <v>33</v>
      </c>
      <c r="D39" s="81"/>
      <c r="E39" s="81"/>
      <c r="F39" s="81"/>
      <c r="G39" s="81"/>
      <c r="H39" s="82"/>
      <c r="I39" s="3">
        <v>0</v>
      </c>
      <c r="J39" s="17"/>
    </row>
    <row r="40" spans="2:10" hidden="1" x14ac:dyDescent="0.25">
      <c r="B40" s="55">
        <v>2156</v>
      </c>
      <c r="C40" s="134" t="s">
        <v>34</v>
      </c>
      <c r="D40" s="81"/>
      <c r="E40" s="81"/>
      <c r="F40" s="81"/>
      <c r="G40" s="81"/>
      <c r="H40" s="82"/>
      <c r="I40" s="3">
        <v>0</v>
      </c>
      <c r="J40" s="17"/>
    </row>
    <row r="41" spans="2:10" hidden="1" x14ac:dyDescent="0.25">
      <c r="B41" s="55">
        <v>1843</v>
      </c>
      <c r="C41" s="134" t="s">
        <v>48</v>
      </c>
      <c r="D41" s="81"/>
      <c r="E41" s="81"/>
      <c r="F41" s="81"/>
      <c r="G41" s="81"/>
      <c r="H41" s="82"/>
      <c r="I41" s="3">
        <v>0</v>
      </c>
      <c r="J41" s="17"/>
    </row>
    <row r="42" spans="2:10" hidden="1" x14ac:dyDescent="0.25">
      <c r="B42" s="55">
        <v>2164</v>
      </c>
      <c r="C42" s="134" t="s">
        <v>49</v>
      </c>
      <c r="D42" s="81"/>
      <c r="E42" s="81"/>
      <c r="F42" s="81"/>
      <c r="G42" s="81"/>
      <c r="H42" s="82"/>
      <c r="I42" s="3">
        <v>0</v>
      </c>
      <c r="J42" s="17"/>
    </row>
    <row r="43" spans="2:10" hidden="1" x14ac:dyDescent="0.25">
      <c r="B43" s="55">
        <v>2217</v>
      </c>
      <c r="C43" s="134" t="s">
        <v>50</v>
      </c>
      <c r="D43" s="81"/>
      <c r="E43" s="81"/>
      <c r="F43" s="81"/>
      <c r="G43" s="81"/>
      <c r="H43" s="82"/>
      <c r="I43" s="3">
        <v>0</v>
      </c>
      <c r="J43" s="17"/>
    </row>
    <row r="44" spans="2:10" hidden="1" x14ac:dyDescent="0.25">
      <c r="B44" s="55">
        <v>1903</v>
      </c>
      <c r="C44" s="134" t="s">
        <v>51</v>
      </c>
      <c r="D44" s="81"/>
      <c r="E44" s="81"/>
      <c r="F44" s="81"/>
      <c r="G44" s="81"/>
      <c r="H44" s="82"/>
      <c r="I44" s="3">
        <v>0</v>
      </c>
      <c r="J44" s="17"/>
    </row>
    <row r="45" spans="2:10" hidden="1" x14ac:dyDescent="0.25">
      <c r="B45" s="55">
        <v>1387</v>
      </c>
      <c r="C45" s="183" t="s">
        <v>36</v>
      </c>
      <c r="D45" s="112"/>
      <c r="E45" s="112"/>
      <c r="F45" s="112"/>
      <c r="G45" s="112"/>
      <c r="H45" s="113"/>
      <c r="I45" s="3">
        <v>0</v>
      </c>
      <c r="J45" s="17"/>
    </row>
    <row r="46" spans="2:10" hidden="1" x14ac:dyDescent="0.25">
      <c r="B46" s="55">
        <v>1407</v>
      </c>
      <c r="C46" s="134" t="s">
        <v>25</v>
      </c>
      <c r="D46" s="81"/>
      <c r="E46" s="81"/>
      <c r="F46" s="81"/>
      <c r="G46" s="81"/>
      <c r="H46" s="82"/>
      <c r="I46" s="3">
        <v>0</v>
      </c>
      <c r="J46" s="17"/>
    </row>
    <row r="47" spans="2:10" hidden="1" x14ac:dyDescent="0.25">
      <c r="B47" s="55">
        <v>1909</v>
      </c>
      <c r="C47" s="183" t="s">
        <v>35</v>
      </c>
      <c r="D47" s="112"/>
      <c r="E47" s="112"/>
      <c r="F47" s="112"/>
      <c r="G47" s="112"/>
      <c r="H47" s="113"/>
      <c r="I47" s="3">
        <v>0</v>
      </c>
      <c r="J47" s="17"/>
    </row>
    <row r="48" spans="2:10" hidden="1" x14ac:dyDescent="0.25">
      <c r="B48" s="55">
        <v>1528</v>
      </c>
      <c r="C48" s="134" t="s">
        <v>14</v>
      </c>
      <c r="D48" s="81"/>
      <c r="E48" s="81"/>
      <c r="F48" s="81"/>
      <c r="G48" s="81"/>
      <c r="H48" s="82"/>
      <c r="I48" s="3">
        <v>0</v>
      </c>
      <c r="J48" s="17"/>
    </row>
    <row r="49" spans="2:10" hidden="1" x14ac:dyDescent="0.25">
      <c r="B49" s="55">
        <v>12626</v>
      </c>
      <c r="C49" s="134" t="s">
        <v>44</v>
      </c>
      <c r="D49" s="81"/>
      <c r="E49" s="81"/>
      <c r="F49" s="81"/>
      <c r="G49" s="81"/>
      <c r="H49" s="82"/>
      <c r="I49" s="3">
        <v>0</v>
      </c>
      <c r="J49" s="17"/>
    </row>
    <row r="50" spans="2:10" ht="15.75" hidden="1" thickBot="1" x14ac:dyDescent="0.3">
      <c r="B50" s="56">
        <v>1688</v>
      </c>
      <c r="C50" s="184" t="s">
        <v>15</v>
      </c>
      <c r="D50" s="122"/>
      <c r="E50" s="122"/>
      <c r="F50" s="122"/>
      <c r="G50" s="122"/>
      <c r="H50" s="123"/>
      <c r="I50" s="16">
        <v>0</v>
      </c>
      <c r="J50" s="18"/>
    </row>
    <row r="51" spans="2:10" ht="15.75" hidden="1" thickBot="1" x14ac:dyDescent="0.3">
      <c r="B51" s="108" t="s">
        <v>157</v>
      </c>
      <c r="C51" s="69"/>
      <c r="D51" s="69"/>
      <c r="E51" s="69"/>
      <c r="F51" s="69"/>
      <c r="G51" s="69"/>
      <c r="H51" s="69"/>
      <c r="I51" s="69"/>
      <c r="J51" s="70"/>
    </row>
    <row r="52" spans="2:10" ht="15.75" hidden="1" thickBot="1" x14ac:dyDescent="0.3">
      <c r="B52" s="38"/>
      <c r="C52" s="99" t="s">
        <v>84</v>
      </c>
      <c r="D52" s="100"/>
      <c r="E52" s="100"/>
      <c r="F52" s="100"/>
      <c r="G52" s="100"/>
      <c r="H52" s="100"/>
      <c r="I52" s="101"/>
      <c r="J52" s="41"/>
    </row>
    <row r="53" spans="2:10" ht="15.75" hidden="1" thickBot="1" x14ac:dyDescent="0.3">
      <c r="B53" s="20" t="s">
        <v>135</v>
      </c>
      <c r="C53" s="148" t="s">
        <v>1</v>
      </c>
      <c r="D53" s="149"/>
      <c r="E53" s="149"/>
      <c r="F53" s="149"/>
      <c r="G53" s="149"/>
      <c r="H53" s="150"/>
      <c r="I53" s="20" t="s">
        <v>134</v>
      </c>
      <c r="J53" s="20" t="s">
        <v>133</v>
      </c>
    </row>
    <row r="54" spans="2:10" hidden="1" x14ac:dyDescent="0.25">
      <c r="B54" s="45">
        <v>1542</v>
      </c>
      <c r="C54" s="145" t="s">
        <v>30</v>
      </c>
      <c r="D54" s="146"/>
      <c r="E54" s="146"/>
      <c r="F54" s="146"/>
      <c r="G54" s="146"/>
      <c r="H54" s="147"/>
      <c r="I54" s="12">
        <v>0</v>
      </c>
      <c r="J54" s="14"/>
    </row>
    <row r="55" spans="2:10" hidden="1" x14ac:dyDescent="0.25">
      <c r="B55" s="55">
        <v>1631</v>
      </c>
      <c r="C55" s="134" t="s">
        <v>31</v>
      </c>
      <c r="D55" s="81"/>
      <c r="E55" s="81"/>
      <c r="F55" s="81"/>
      <c r="G55" s="81"/>
      <c r="H55" s="82"/>
      <c r="I55" s="3">
        <v>0</v>
      </c>
      <c r="J55" s="17"/>
    </row>
    <row r="56" spans="2:10" hidden="1" x14ac:dyDescent="0.25">
      <c r="B56" s="55">
        <v>2066</v>
      </c>
      <c r="C56" s="134" t="s">
        <v>46</v>
      </c>
      <c r="D56" s="81"/>
      <c r="E56" s="81"/>
      <c r="F56" s="81"/>
      <c r="G56" s="81"/>
      <c r="H56" s="82"/>
      <c r="I56" s="3">
        <v>0</v>
      </c>
      <c r="J56" s="17"/>
    </row>
    <row r="57" spans="2:10" hidden="1" x14ac:dyDescent="0.25">
      <c r="B57" s="55">
        <v>2185</v>
      </c>
      <c r="C57" s="134" t="s">
        <v>33</v>
      </c>
      <c r="D57" s="81"/>
      <c r="E57" s="81"/>
      <c r="F57" s="81"/>
      <c r="G57" s="81"/>
      <c r="H57" s="82"/>
      <c r="I57" s="3">
        <v>0</v>
      </c>
      <c r="J57" s="17"/>
    </row>
    <row r="58" spans="2:10" hidden="1" x14ac:dyDescent="0.25">
      <c r="B58" s="55">
        <v>2156</v>
      </c>
      <c r="C58" s="134" t="s">
        <v>34</v>
      </c>
      <c r="D58" s="81"/>
      <c r="E58" s="81"/>
      <c r="F58" s="81"/>
      <c r="G58" s="81"/>
      <c r="H58" s="82"/>
      <c r="I58" s="3">
        <v>0</v>
      </c>
      <c r="J58" s="17"/>
    </row>
    <row r="59" spans="2:10" hidden="1" x14ac:dyDescent="0.25">
      <c r="B59" s="55">
        <v>1843</v>
      </c>
      <c r="C59" s="134" t="s">
        <v>48</v>
      </c>
      <c r="D59" s="81"/>
      <c r="E59" s="81"/>
      <c r="F59" s="81"/>
      <c r="G59" s="81"/>
      <c r="H59" s="82"/>
      <c r="I59" s="3">
        <v>0</v>
      </c>
      <c r="J59" s="17"/>
    </row>
    <row r="60" spans="2:10" hidden="1" x14ac:dyDescent="0.25">
      <c r="B60" s="55">
        <v>2164</v>
      </c>
      <c r="C60" s="134" t="s">
        <v>49</v>
      </c>
      <c r="D60" s="81"/>
      <c r="E60" s="81"/>
      <c r="F60" s="81"/>
      <c r="G60" s="81"/>
      <c r="H60" s="82"/>
      <c r="I60" s="3">
        <v>0</v>
      </c>
      <c r="J60" s="17"/>
    </row>
    <row r="61" spans="2:10" hidden="1" x14ac:dyDescent="0.25">
      <c r="B61" s="55">
        <v>2217</v>
      </c>
      <c r="C61" s="134" t="s">
        <v>50</v>
      </c>
      <c r="D61" s="81"/>
      <c r="E61" s="81"/>
      <c r="F61" s="81"/>
      <c r="G61" s="81"/>
      <c r="H61" s="82"/>
      <c r="I61" s="3">
        <v>0</v>
      </c>
      <c r="J61" s="17"/>
    </row>
    <row r="62" spans="2:10" hidden="1" x14ac:dyDescent="0.25">
      <c r="B62" s="55">
        <v>1903</v>
      </c>
      <c r="C62" s="134" t="s">
        <v>51</v>
      </c>
      <c r="D62" s="81"/>
      <c r="E62" s="81"/>
      <c r="F62" s="81"/>
      <c r="G62" s="81"/>
      <c r="H62" s="82"/>
      <c r="I62" s="3">
        <v>0</v>
      </c>
      <c r="J62" s="17"/>
    </row>
    <row r="63" spans="2:10" hidden="1" x14ac:dyDescent="0.25">
      <c r="B63" s="55">
        <v>1387</v>
      </c>
      <c r="C63" s="183" t="s">
        <v>36</v>
      </c>
      <c r="D63" s="112"/>
      <c r="E63" s="112"/>
      <c r="F63" s="112"/>
      <c r="G63" s="112"/>
      <c r="H63" s="113"/>
      <c r="I63" s="3">
        <v>0</v>
      </c>
      <c r="J63" s="17"/>
    </row>
    <row r="64" spans="2:10" hidden="1" x14ac:dyDescent="0.25">
      <c r="B64" s="55">
        <v>1407</v>
      </c>
      <c r="C64" s="134" t="s">
        <v>25</v>
      </c>
      <c r="D64" s="81"/>
      <c r="E64" s="81"/>
      <c r="F64" s="81"/>
      <c r="G64" s="81"/>
      <c r="H64" s="82"/>
      <c r="I64" s="3">
        <v>0</v>
      </c>
      <c r="J64" s="17"/>
    </row>
    <row r="65" spans="2:10" hidden="1" x14ac:dyDescent="0.25">
      <c r="B65" s="55">
        <v>1909</v>
      </c>
      <c r="C65" s="183" t="s">
        <v>35</v>
      </c>
      <c r="D65" s="112"/>
      <c r="E65" s="112"/>
      <c r="F65" s="112"/>
      <c r="G65" s="112"/>
      <c r="H65" s="113"/>
      <c r="I65" s="3">
        <v>0</v>
      </c>
      <c r="J65" s="17"/>
    </row>
    <row r="66" spans="2:10" hidden="1" x14ac:dyDescent="0.25">
      <c r="B66" s="55">
        <v>1528</v>
      </c>
      <c r="C66" s="134" t="s">
        <v>14</v>
      </c>
      <c r="D66" s="81"/>
      <c r="E66" s="81"/>
      <c r="F66" s="81"/>
      <c r="G66" s="81"/>
      <c r="H66" s="82"/>
      <c r="I66" s="3">
        <v>0</v>
      </c>
      <c r="J66" s="17"/>
    </row>
    <row r="67" spans="2:10" hidden="1" x14ac:dyDescent="0.25">
      <c r="B67" s="55">
        <v>12626</v>
      </c>
      <c r="C67" s="134" t="s">
        <v>44</v>
      </c>
      <c r="D67" s="81"/>
      <c r="E67" s="81"/>
      <c r="F67" s="81"/>
      <c r="G67" s="81"/>
      <c r="H67" s="82"/>
      <c r="I67" s="3">
        <v>0</v>
      </c>
      <c r="J67" s="17"/>
    </row>
    <row r="68" spans="2:10" ht="24" hidden="1" customHeight="1" thickBot="1" x14ac:dyDescent="0.3">
      <c r="B68" s="56">
        <v>1688</v>
      </c>
      <c r="C68" s="184" t="s">
        <v>15</v>
      </c>
      <c r="D68" s="122"/>
      <c r="E68" s="122"/>
      <c r="F68" s="122"/>
      <c r="G68" s="122"/>
      <c r="H68" s="123"/>
      <c r="I68" s="16">
        <v>0</v>
      </c>
      <c r="J68" s="18"/>
    </row>
    <row r="69" spans="2:10" ht="15.75" hidden="1" thickBot="1" x14ac:dyDescent="0.3">
      <c r="B69" s="108" t="s">
        <v>87</v>
      </c>
      <c r="C69" s="69"/>
      <c r="D69" s="69"/>
      <c r="E69" s="69"/>
      <c r="F69" s="69"/>
      <c r="G69" s="69"/>
      <c r="H69" s="69"/>
      <c r="I69" s="69"/>
      <c r="J69" s="70"/>
    </row>
    <row r="70" spans="2:10" ht="15.75" hidden="1" customHeight="1" thickBot="1" x14ac:dyDescent="0.3">
      <c r="B70" s="38"/>
      <c r="C70" s="99" t="s">
        <v>84</v>
      </c>
      <c r="D70" s="100"/>
      <c r="E70" s="100"/>
      <c r="F70" s="100"/>
      <c r="G70" s="100"/>
      <c r="H70" s="100"/>
      <c r="I70" s="101"/>
      <c r="J70" s="41"/>
    </row>
    <row r="71" spans="2:10" ht="15.75" hidden="1" thickBot="1" x14ac:dyDescent="0.3">
      <c r="B71" s="20" t="s">
        <v>135</v>
      </c>
      <c r="C71" s="148" t="s">
        <v>1</v>
      </c>
      <c r="D71" s="149"/>
      <c r="E71" s="149"/>
      <c r="F71" s="149"/>
      <c r="G71" s="149"/>
      <c r="H71" s="150"/>
      <c r="I71" s="20" t="s">
        <v>134</v>
      </c>
      <c r="J71" s="20" t="s">
        <v>133</v>
      </c>
    </row>
    <row r="72" spans="2:10" hidden="1" x14ac:dyDescent="0.25">
      <c r="B72" s="45">
        <v>2160</v>
      </c>
      <c r="C72" s="145" t="s">
        <v>88</v>
      </c>
      <c r="D72" s="146"/>
      <c r="E72" s="146"/>
      <c r="F72" s="146"/>
      <c r="G72" s="146"/>
      <c r="H72" s="147"/>
      <c r="I72" s="12">
        <v>0</v>
      </c>
      <c r="J72" s="14"/>
    </row>
    <row r="73" spans="2:10" hidden="1" x14ac:dyDescent="0.25">
      <c r="B73" s="55">
        <v>1613</v>
      </c>
      <c r="C73" s="134" t="s">
        <v>89</v>
      </c>
      <c r="D73" s="81"/>
      <c r="E73" s="81"/>
      <c r="F73" s="81"/>
      <c r="G73" s="81"/>
      <c r="H73" s="82"/>
      <c r="I73" s="3">
        <v>0</v>
      </c>
      <c r="J73" s="17"/>
    </row>
    <row r="74" spans="2:10" hidden="1" x14ac:dyDescent="0.25">
      <c r="B74" s="55">
        <v>11373</v>
      </c>
      <c r="C74" s="134" t="s">
        <v>90</v>
      </c>
      <c r="D74" s="81"/>
      <c r="E74" s="81"/>
      <c r="F74" s="81"/>
      <c r="G74" s="81"/>
      <c r="H74" s="82"/>
      <c r="I74" s="3">
        <v>0</v>
      </c>
      <c r="J74" s="17"/>
    </row>
    <row r="75" spans="2:10" hidden="1" x14ac:dyDescent="0.25">
      <c r="B75" s="55">
        <v>2115</v>
      </c>
      <c r="C75" s="134" t="s">
        <v>91</v>
      </c>
      <c r="D75" s="81"/>
      <c r="E75" s="81"/>
      <c r="F75" s="81"/>
      <c r="G75" s="81"/>
      <c r="H75" s="82"/>
      <c r="I75" s="3">
        <v>0</v>
      </c>
      <c r="J75" s="17"/>
    </row>
    <row r="76" spans="2:10" hidden="1" x14ac:dyDescent="0.25">
      <c r="B76" s="55">
        <v>1756</v>
      </c>
      <c r="C76" s="134" t="s">
        <v>92</v>
      </c>
      <c r="D76" s="81"/>
      <c r="E76" s="81"/>
      <c r="F76" s="81"/>
      <c r="G76" s="81"/>
      <c r="H76" s="82"/>
      <c r="I76" s="3">
        <v>0</v>
      </c>
      <c r="J76" s="17"/>
    </row>
    <row r="77" spans="2:10" hidden="1" x14ac:dyDescent="0.25">
      <c r="B77" s="55">
        <v>1744</v>
      </c>
      <c r="C77" s="134" t="s">
        <v>93</v>
      </c>
      <c r="D77" s="81"/>
      <c r="E77" s="81"/>
      <c r="F77" s="81"/>
      <c r="G77" s="81"/>
      <c r="H77" s="82"/>
      <c r="I77" s="3">
        <v>0</v>
      </c>
      <c r="J77" s="17"/>
    </row>
    <row r="78" spans="2:10" hidden="1" x14ac:dyDescent="0.25">
      <c r="B78" s="55">
        <v>1851</v>
      </c>
      <c r="C78" s="134" t="s">
        <v>94</v>
      </c>
      <c r="D78" s="81"/>
      <c r="E78" s="81"/>
      <c r="F78" s="81"/>
      <c r="G78" s="81"/>
      <c r="H78" s="82"/>
      <c r="I78" s="3">
        <v>0</v>
      </c>
      <c r="J78" s="17"/>
    </row>
    <row r="79" spans="2:10" hidden="1" x14ac:dyDescent="0.25">
      <c r="B79" s="55">
        <v>2176</v>
      </c>
      <c r="C79" s="134" t="s">
        <v>95</v>
      </c>
      <c r="D79" s="81"/>
      <c r="E79" s="81"/>
      <c r="F79" s="81"/>
      <c r="G79" s="81"/>
      <c r="H79" s="82"/>
      <c r="I79" s="3">
        <v>0</v>
      </c>
      <c r="J79" s="17"/>
    </row>
    <row r="80" spans="2:10" hidden="1" x14ac:dyDescent="0.25">
      <c r="B80" s="55">
        <v>2221</v>
      </c>
      <c r="C80" s="134" t="s">
        <v>96</v>
      </c>
      <c r="D80" s="81"/>
      <c r="E80" s="81"/>
      <c r="F80" s="81"/>
      <c r="G80" s="81"/>
      <c r="H80" s="82"/>
      <c r="I80" s="3">
        <v>0</v>
      </c>
      <c r="J80" s="17"/>
    </row>
    <row r="81" spans="2:22" ht="15.75" hidden="1" thickBot="1" x14ac:dyDescent="0.3">
      <c r="B81" s="56">
        <v>10603</v>
      </c>
      <c r="C81" s="151" t="s">
        <v>97</v>
      </c>
      <c r="D81" s="89"/>
      <c r="E81" s="89"/>
      <c r="F81" s="89"/>
      <c r="G81" s="89"/>
      <c r="H81" s="90"/>
      <c r="I81" s="16">
        <v>0</v>
      </c>
      <c r="J81" s="18"/>
    </row>
    <row r="82" spans="2:22" ht="15.75" hidden="1" thickBot="1" x14ac:dyDescent="0.3">
      <c r="B82" s="108" t="s">
        <v>98</v>
      </c>
      <c r="C82" s="69"/>
      <c r="D82" s="69"/>
      <c r="E82" s="69"/>
      <c r="F82" s="69"/>
      <c r="G82" s="69"/>
      <c r="H82" s="69"/>
      <c r="I82" s="69"/>
      <c r="J82" s="70"/>
    </row>
    <row r="83" spans="2:22" ht="15.75" hidden="1" thickBot="1" x14ac:dyDescent="0.3">
      <c r="B83" s="20" t="s">
        <v>135</v>
      </c>
      <c r="C83" s="148" t="s">
        <v>1</v>
      </c>
      <c r="D83" s="149"/>
      <c r="E83" s="149"/>
      <c r="F83" s="149"/>
      <c r="G83" s="149"/>
      <c r="H83" s="150"/>
      <c r="I83" s="20" t="s">
        <v>134</v>
      </c>
      <c r="J83" s="20" t="s">
        <v>133</v>
      </c>
    </row>
    <row r="84" spans="2:22" hidden="1" x14ac:dyDescent="0.25">
      <c r="B84" s="45">
        <v>2159</v>
      </c>
      <c r="C84" s="145" t="s">
        <v>99</v>
      </c>
      <c r="D84" s="146"/>
      <c r="E84" s="146"/>
      <c r="F84" s="146"/>
      <c r="G84" s="146"/>
      <c r="H84" s="147"/>
      <c r="I84" s="12">
        <v>0</v>
      </c>
      <c r="J84" s="14"/>
    </row>
    <row r="85" spans="2:22" hidden="1" x14ac:dyDescent="0.25">
      <c r="B85" s="55">
        <v>1612</v>
      </c>
      <c r="C85" s="134" t="s">
        <v>100</v>
      </c>
      <c r="D85" s="81"/>
      <c r="E85" s="81"/>
      <c r="F85" s="81"/>
      <c r="G85" s="81"/>
      <c r="H85" s="82"/>
      <c r="I85" s="3">
        <v>0</v>
      </c>
      <c r="J85" s="17"/>
    </row>
    <row r="86" spans="2:22" hidden="1" x14ac:dyDescent="0.25">
      <c r="B86" s="55">
        <v>2082</v>
      </c>
      <c r="C86" s="134" t="s">
        <v>101</v>
      </c>
      <c r="D86" s="81"/>
      <c r="E86" s="81"/>
      <c r="F86" s="81"/>
      <c r="G86" s="81"/>
      <c r="H86" s="82"/>
      <c r="I86" s="3">
        <v>0</v>
      </c>
      <c r="J86" s="17"/>
    </row>
    <row r="87" spans="2:22" hidden="1" x14ac:dyDescent="0.25">
      <c r="B87" s="55">
        <v>2114</v>
      </c>
      <c r="C87" s="134" t="s">
        <v>102</v>
      </c>
      <c r="D87" s="81"/>
      <c r="E87" s="81"/>
      <c r="F87" s="81"/>
      <c r="G87" s="81"/>
      <c r="H87" s="82"/>
      <c r="I87" s="3">
        <v>0</v>
      </c>
      <c r="J87" s="17"/>
    </row>
    <row r="88" spans="2:22" hidden="1" x14ac:dyDescent="0.25">
      <c r="B88" s="55">
        <v>1755</v>
      </c>
      <c r="C88" s="134" t="s">
        <v>103</v>
      </c>
      <c r="D88" s="81"/>
      <c r="E88" s="81"/>
      <c r="F88" s="81"/>
      <c r="G88" s="81"/>
      <c r="H88" s="82"/>
      <c r="I88" s="3">
        <v>0</v>
      </c>
      <c r="J88" s="17"/>
    </row>
    <row r="89" spans="2:22" hidden="1" x14ac:dyDescent="0.25">
      <c r="B89" s="55">
        <v>1732</v>
      </c>
      <c r="C89" s="134" t="s">
        <v>104</v>
      </c>
      <c r="D89" s="81"/>
      <c r="E89" s="81"/>
      <c r="F89" s="81"/>
      <c r="G89" s="81"/>
      <c r="H89" s="82"/>
      <c r="I89" s="3">
        <v>0</v>
      </c>
      <c r="J89" s="17"/>
    </row>
    <row r="90" spans="2:22" hidden="1" x14ac:dyDescent="0.25">
      <c r="B90" s="55">
        <v>1843</v>
      </c>
      <c r="C90" s="134" t="s">
        <v>48</v>
      </c>
      <c r="D90" s="81"/>
      <c r="E90" s="81"/>
      <c r="F90" s="81"/>
      <c r="G90" s="81"/>
      <c r="H90" s="82"/>
      <c r="I90" s="3">
        <v>0</v>
      </c>
      <c r="J90" s="17"/>
    </row>
    <row r="91" spans="2:22" hidden="1" x14ac:dyDescent="0.25">
      <c r="B91" s="55">
        <v>1771</v>
      </c>
      <c r="C91" s="134" t="s">
        <v>49</v>
      </c>
      <c r="D91" s="81"/>
      <c r="E91" s="81"/>
      <c r="F91" s="81"/>
      <c r="G91" s="81"/>
      <c r="H91" s="82"/>
      <c r="I91" s="3">
        <v>0</v>
      </c>
      <c r="J91" s="17"/>
    </row>
    <row r="92" spans="2:22" hidden="1" x14ac:dyDescent="0.25">
      <c r="B92" s="55">
        <v>2217</v>
      </c>
      <c r="C92" s="134" t="s">
        <v>105</v>
      </c>
      <c r="D92" s="81"/>
      <c r="E92" s="81"/>
      <c r="F92" s="81"/>
      <c r="G92" s="81"/>
      <c r="H92" s="82"/>
      <c r="I92" s="3">
        <v>0</v>
      </c>
      <c r="J92" s="17"/>
    </row>
    <row r="93" spans="2:22" ht="15.75" hidden="1" thickBot="1" x14ac:dyDescent="0.3">
      <c r="B93" s="56">
        <v>11934</v>
      </c>
      <c r="C93" s="151" t="s">
        <v>106</v>
      </c>
      <c r="D93" s="89"/>
      <c r="E93" s="89"/>
      <c r="F93" s="89"/>
      <c r="G93" s="89"/>
      <c r="H93" s="90"/>
      <c r="I93" s="4">
        <v>0</v>
      </c>
      <c r="J93" s="19"/>
    </row>
    <row r="94" spans="2:22" ht="15.75" thickBot="1" x14ac:dyDescent="0.3">
      <c r="B94" s="99" t="s">
        <v>165</v>
      </c>
      <c r="C94" s="100"/>
      <c r="D94" s="100"/>
      <c r="E94" s="100"/>
      <c r="F94" s="100"/>
      <c r="G94" s="100"/>
      <c r="H94" s="100"/>
      <c r="I94" s="100"/>
      <c r="J94" s="100"/>
      <c r="K94" s="101"/>
      <c r="N94" s="144"/>
      <c r="O94" s="144" t="s">
        <v>138</v>
      </c>
      <c r="P94" s="144" t="s">
        <v>139</v>
      </c>
      <c r="Q94" s="144" t="s">
        <v>140</v>
      </c>
      <c r="R94" s="144" t="s">
        <v>141</v>
      </c>
      <c r="S94" s="144" t="s">
        <v>142</v>
      </c>
      <c r="T94" s="144" t="s">
        <v>143</v>
      </c>
      <c r="U94" s="144" t="s">
        <v>144</v>
      </c>
    </row>
    <row r="95" spans="2:22" ht="15.75" thickBot="1" x14ac:dyDescent="0.3">
      <c r="B95" s="99" t="s">
        <v>163</v>
      </c>
      <c r="C95" s="100"/>
      <c r="D95" s="101"/>
      <c r="E95" s="164">
        <v>0</v>
      </c>
      <c r="F95" s="164"/>
      <c r="G95" s="153"/>
      <c r="H95" s="64" t="s">
        <v>164</v>
      </c>
      <c r="I95" s="165">
        <v>0</v>
      </c>
      <c r="J95" s="154" t="s">
        <v>158</v>
      </c>
      <c r="K95" s="155"/>
      <c r="N95" s="177" t="s">
        <v>137</v>
      </c>
      <c r="O95" s="177"/>
      <c r="P95" s="177">
        <v>50</v>
      </c>
      <c r="Q95" s="177"/>
      <c r="R95" s="177"/>
      <c r="S95" s="177"/>
      <c r="T95" s="177"/>
      <c r="U95" s="177"/>
      <c r="V95" s="178">
        <f>SUM(O95:U95)</f>
        <v>50</v>
      </c>
    </row>
    <row r="96" spans="2:22" ht="15.75" thickBot="1" x14ac:dyDescent="0.3">
      <c r="B96" s="72" t="s">
        <v>1</v>
      </c>
      <c r="C96" s="73"/>
      <c r="D96" s="73"/>
      <c r="E96" s="73"/>
      <c r="F96" s="73"/>
      <c r="G96" s="74"/>
      <c r="H96" s="20" t="s">
        <v>159</v>
      </c>
      <c r="I96" s="13" t="s">
        <v>0</v>
      </c>
      <c r="J96" s="156" t="s">
        <v>160</v>
      </c>
      <c r="K96" s="156" t="s">
        <v>161</v>
      </c>
      <c r="N96" s="177" t="s">
        <v>148</v>
      </c>
      <c r="O96" s="177"/>
      <c r="P96" s="177">
        <v>5</v>
      </c>
      <c r="Q96" s="177"/>
      <c r="R96" s="177"/>
      <c r="S96" s="177"/>
      <c r="T96" s="177"/>
      <c r="U96" s="177"/>
      <c r="V96" s="178">
        <f t="shared" ref="V96:V108" si="0">SUM(O96:U96)</f>
        <v>5</v>
      </c>
    </row>
    <row r="97" spans="2:22" x14ac:dyDescent="0.25">
      <c r="B97" s="166" t="s">
        <v>166</v>
      </c>
      <c r="C97" s="167"/>
      <c r="D97" s="167"/>
      <c r="E97" s="167"/>
      <c r="F97" s="167"/>
      <c r="G97" s="168"/>
      <c r="H97" s="169">
        <v>0</v>
      </c>
      <c r="I97" s="170">
        <v>50</v>
      </c>
      <c r="J97" s="171">
        <v>95.62</v>
      </c>
      <c r="K97" s="172">
        <f t="shared" ref="K97:K108" si="1">I97*J97</f>
        <v>4781</v>
      </c>
      <c r="N97" s="144" t="s">
        <v>149</v>
      </c>
      <c r="O97" s="144"/>
      <c r="P97" s="144"/>
      <c r="Q97" s="144"/>
      <c r="R97" s="144"/>
      <c r="S97" s="144"/>
      <c r="T97" s="144"/>
      <c r="U97" s="144"/>
      <c r="V97">
        <f t="shared" si="0"/>
        <v>0</v>
      </c>
    </row>
    <row r="98" spans="2:22" x14ac:dyDescent="0.25">
      <c r="B98" s="159" t="s">
        <v>162</v>
      </c>
      <c r="C98" s="79"/>
      <c r="D98" s="79"/>
      <c r="E98" s="79"/>
      <c r="F98" s="79"/>
      <c r="G98" s="80"/>
      <c r="H98" s="22">
        <v>0</v>
      </c>
      <c r="I98" s="3">
        <v>5</v>
      </c>
      <c r="J98" s="173">
        <v>27.2</v>
      </c>
      <c r="K98" s="160">
        <f t="shared" si="1"/>
        <v>136</v>
      </c>
      <c r="N98" s="144" t="s">
        <v>150</v>
      </c>
      <c r="O98" s="144"/>
      <c r="P98" s="144">
        <v>1</v>
      </c>
      <c r="Q98" s="144"/>
      <c r="R98" s="144"/>
      <c r="S98" s="144"/>
      <c r="T98" s="144"/>
      <c r="U98" s="144"/>
      <c r="V98">
        <f t="shared" si="0"/>
        <v>1</v>
      </c>
    </row>
    <row r="99" spans="2:22" x14ac:dyDescent="0.25">
      <c r="B99" s="159" t="s">
        <v>167</v>
      </c>
      <c r="C99" s="79"/>
      <c r="D99" s="79"/>
      <c r="E99" s="79"/>
      <c r="F99" s="79"/>
      <c r="G99" s="80"/>
      <c r="H99" s="22">
        <v>0</v>
      </c>
      <c r="I99" s="3">
        <v>0</v>
      </c>
      <c r="J99" s="173">
        <v>43.2</v>
      </c>
      <c r="K99" s="160">
        <f t="shared" si="1"/>
        <v>0</v>
      </c>
      <c r="N99" s="144" t="s">
        <v>145</v>
      </c>
      <c r="O99" s="144">
        <v>8</v>
      </c>
      <c r="P99" s="144"/>
      <c r="Q99" s="144">
        <v>50</v>
      </c>
      <c r="R99" s="144"/>
      <c r="S99" s="144"/>
      <c r="T99" s="144"/>
      <c r="U99" s="144">
        <v>102</v>
      </c>
      <c r="V99">
        <f t="shared" si="0"/>
        <v>160</v>
      </c>
    </row>
    <row r="100" spans="2:22" x14ac:dyDescent="0.25">
      <c r="B100" s="159" t="s">
        <v>168</v>
      </c>
      <c r="C100" s="79"/>
      <c r="D100" s="79"/>
      <c r="E100" s="79"/>
      <c r="F100" s="79"/>
      <c r="G100" s="80"/>
      <c r="H100" s="22">
        <v>0</v>
      </c>
      <c r="I100" s="3">
        <v>1</v>
      </c>
      <c r="J100" s="173">
        <v>31.84</v>
      </c>
      <c r="K100" s="160">
        <f t="shared" si="1"/>
        <v>31.84</v>
      </c>
      <c r="N100" s="144" t="s">
        <v>146</v>
      </c>
      <c r="O100" s="144">
        <v>3</v>
      </c>
      <c r="P100" s="144"/>
      <c r="Q100" s="144">
        <v>6</v>
      </c>
      <c r="R100" s="144"/>
      <c r="S100" s="144"/>
      <c r="T100" s="144"/>
      <c r="U100" s="144">
        <v>1</v>
      </c>
      <c r="V100">
        <f t="shared" si="0"/>
        <v>10</v>
      </c>
    </row>
    <row r="101" spans="2:22" x14ac:dyDescent="0.25">
      <c r="B101" s="180" t="s">
        <v>169</v>
      </c>
      <c r="C101" s="181"/>
      <c r="D101" s="181"/>
      <c r="E101" s="181"/>
      <c r="F101" s="181"/>
      <c r="G101" s="182"/>
      <c r="H101" s="22">
        <v>0</v>
      </c>
      <c r="I101" s="3">
        <v>1</v>
      </c>
      <c r="J101" s="173"/>
      <c r="K101" s="160"/>
      <c r="N101" s="144"/>
      <c r="O101" s="144"/>
      <c r="P101" s="144"/>
      <c r="Q101" s="144"/>
      <c r="R101" s="144"/>
      <c r="S101" s="144"/>
      <c r="T101" s="144"/>
      <c r="U101" s="144"/>
    </row>
    <row r="102" spans="2:22" x14ac:dyDescent="0.25">
      <c r="B102" s="159" t="s">
        <v>38</v>
      </c>
      <c r="C102" s="79"/>
      <c r="D102" s="79"/>
      <c r="E102" s="79"/>
      <c r="F102" s="79"/>
      <c r="G102" s="80"/>
      <c r="H102" s="22">
        <v>0</v>
      </c>
      <c r="I102" s="3">
        <v>4</v>
      </c>
      <c r="J102" s="173">
        <v>7.1</v>
      </c>
      <c r="K102" s="160">
        <f t="shared" si="1"/>
        <v>28.4</v>
      </c>
      <c r="N102" s="144" t="s">
        <v>147</v>
      </c>
      <c r="O102" s="144"/>
      <c r="P102" s="144"/>
      <c r="Q102" s="144"/>
      <c r="R102" s="144"/>
      <c r="S102" s="144"/>
      <c r="T102" s="144"/>
      <c r="U102" s="144">
        <v>15</v>
      </c>
      <c r="V102">
        <f t="shared" si="0"/>
        <v>15</v>
      </c>
    </row>
    <row r="103" spans="2:22" x14ac:dyDescent="0.25">
      <c r="B103" s="159" t="s">
        <v>41</v>
      </c>
      <c r="C103" s="79"/>
      <c r="D103" s="79"/>
      <c r="E103" s="79"/>
      <c r="F103" s="79"/>
      <c r="G103" s="80"/>
      <c r="H103" s="22">
        <v>0</v>
      </c>
      <c r="I103" s="3">
        <v>2</v>
      </c>
      <c r="J103" s="173">
        <v>92.16</v>
      </c>
      <c r="K103" s="160">
        <f t="shared" si="1"/>
        <v>184.32</v>
      </c>
      <c r="N103" s="144" t="s">
        <v>155</v>
      </c>
      <c r="O103" s="144"/>
      <c r="P103" s="144"/>
      <c r="Q103" s="144"/>
      <c r="R103" s="144"/>
      <c r="S103" s="144">
        <v>2060</v>
      </c>
      <c r="T103" s="144">
        <v>120</v>
      </c>
      <c r="U103" s="144"/>
      <c r="V103">
        <f t="shared" si="0"/>
        <v>2180</v>
      </c>
    </row>
    <row r="104" spans="2:22" x14ac:dyDescent="0.25">
      <c r="B104" s="159" t="s">
        <v>42</v>
      </c>
      <c r="C104" s="79"/>
      <c r="D104" s="79"/>
      <c r="E104" s="79"/>
      <c r="F104" s="79"/>
      <c r="G104" s="80"/>
      <c r="H104" s="22">
        <v>0</v>
      </c>
      <c r="I104" s="3">
        <v>2</v>
      </c>
      <c r="J104" s="173">
        <v>5.26</v>
      </c>
      <c r="K104" s="160">
        <f t="shared" si="1"/>
        <v>10.52</v>
      </c>
      <c r="N104" s="144" t="s">
        <v>153</v>
      </c>
      <c r="O104" s="144"/>
      <c r="P104" s="144"/>
      <c r="Q104" s="144"/>
      <c r="R104" s="144"/>
      <c r="S104" s="144">
        <v>250</v>
      </c>
      <c r="T104" s="144">
        <v>12</v>
      </c>
      <c r="U104" s="144"/>
      <c r="V104">
        <f t="shared" si="0"/>
        <v>262</v>
      </c>
    </row>
    <row r="105" spans="2:22" x14ac:dyDescent="0.25">
      <c r="B105" s="159" t="s">
        <v>117</v>
      </c>
      <c r="C105" s="79"/>
      <c r="D105" s="79"/>
      <c r="E105" s="79"/>
      <c r="F105" s="79"/>
      <c r="G105" s="80"/>
      <c r="H105" s="22">
        <v>0.2</v>
      </c>
      <c r="I105" s="3">
        <v>25</v>
      </c>
      <c r="J105" s="174">
        <v>102.88</v>
      </c>
      <c r="K105" s="160">
        <f t="shared" si="1"/>
        <v>2572</v>
      </c>
      <c r="N105" s="144" t="s">
        <v>154</v>
      </c>
      <c r="O105" s="144"/>
      <c r="P105" s="144"/>
      <c r="Q105" s="144"/>
      <c r="R105" s="144"/>
      <c r="S105" s="144">
        <v>120</v>
      </c>
      <c r="T105" s="144">
        <v>5</v>
      </c>
      <c r="U105" s="144"/>
      <c r="V105">
        <f t="shared" si="0"/>
        <v>125</v>
      </c>
    </row>
    <row r="106" spans="2:22" x14ac:dyDescent="0.25">
      <c r="B106" s="159" t="s">
        <v>118</v>
      </c>
      <c r="C106" s="79"/>
      <c r="D106" s="79"/>
      <c r="E106" s="79"/>
      <c r="F106" s="79"/>
      <c r="G106" s="80"/>
      <c r="H106" s="22">
        <v>1</v>
      </c>
      <c r="I106" s="3">
        <v>10</v>
      </c>
      <c r="J106" s="174">
        <v>8.8000000000000007</v>
      </c>
      <c r="K106" s="160">
        <f t="shared" si="1"/>
        <v>88</v>
      </c>
      <c r="N106" s="144" t="s">
        <v>152</v>
      </c>
      <c r="O106" s="144"/>
      <c r="P106" s="144"/>
      <c r="Q106" s="144"/>
      <c r="R106" s="144"/>
      <c r="S106" s="144">
        <v>180</v>
      </c>
      <c r="T106" s="144">
        <v>8</v>
      </c>
      <c r="U106" s="144"/>
      <c r="V106">
        <f t="shared" si="0"/>
        <v>188</v>
      </c>
    </row>
    <row r="107" spans="2:22" x14ac:dyDescent="0.25">
      <c r="B107" s="175" t="s">
        <v>119</v>
      </c>
      <c r="C107" s="79"/>
      <c r="D107" s="79"/>
      <c r="E107" s="79"/>
      <c r="F107" s="79"/>
      <c r="G107" s="80"/>
      <c r="H107" s="22">
        <v>4</v>
      </c>
      <c r="I107" s="3">
        <v>50</v>
      </c>
      <c r="J107" s="174">
        <v>0.34</v>
      </c>
      <c r="K107" s="160">
        <f t="shared" si="1"/>
        <v>17</v>
      </c>
      <c r="N107" s="144" t="s">
        <v>156</v>
      </c>
      <c r="O107" s="144"/>
      <c r="P107" s="144"/>
      <c r="Q107" s="144"/>
      <c r="R107" s="144"/>
      <c r="S107" s="144">
        <v>880</v>
      </c>
      <c r="T107" s="144">
        <v>30</v>
      </c>
      <c r="U107" s="144"/>
      <c r="V107">
        <f t="shared" si="0"/>
        <v>910</v>
      </c>
    </row>
    <row r="108" spans="2:22" ht="15.75" thickBot="1" x14ac:dyDescent="0.3">
      <c r="B108" s="136" t="s">
        <v>120</v>
      </c>
      <c r="C108" s="97"/>
      <c r="D108" s="97"/>
      <c r="E108" s="97"/>
      <c r="F108" s="97"/>
      <c r="G108" s="98"/>
      <c r="H108" s="23">
        <v>4</v>
      </c>
      <c r="I108" s="4">
        <v>50</v>
      </c>
      <c r="J108" s="176">
        <v>5.18</v>
      </c>
      <c r="K108" s="163">
        <f t="shared" si="1"/>
        <v>259</v>
      </c>
      <c r="N108" s="144" t="s">
        <v>151</v>
      </c>
      <c r="O108" s="144"/>
      <c r="P108" s="144"/>
      <c r="Q108" s="144"/>
      <c r="R108" s="144"/>
      <c r="S108" s="144">
        <v>360</v>
      </c>
      <c r="T108" s="144">
        <v>9</v>
      </c>
      <c r="U108" s="144"/>
      <c r="V108">
        <f t="shared" si="0"/>
        <v>369</v>
      </c>
    </row>
    <row r="110" spans="2:22" ht="15.75" thickBot="1" x14ac:dyDescent="0.3"/>
    <row r="111" spans="2:22" ht="15.75" thickBot="1" x14ac:dyDescent="0.3">
      <c r="B111" s="99" t="s">
        <v>173</v>
      </c>
      <c r="C111" s="100"/>
      <c r="D111" s="100"/>
      <c r="E111" s="100"/>
      <c r="F111" s="100"/>
      <c r="G111" s="100"/>
      <c r="H111" s="100"/>
      <c r="I111" s="100"/>
      <c r="J111" s="100"/>
      <c r="K111" s="101"/>
    </row>
    <row r="112" spans="2:22" ht="15.75" thickBot="1" x14ac:dyDescent="0.3">
      <c r="B112" s="99" t="s">
        <v>163</v>
      </c>
      <c r="C112" s="100"/>
      <c r="D112" s="101"/>
      <c r="E112" s="164">
        <v>0</v>
      </c>
      <c r="F112" s="164"/>
      <c r="G112" s="153"/>
      <c r="H112" s="64" t="s">
        <v>164</v>
      </c>
      <c r="I112" s="165">
        <v>0</v>
      </c>
      <c r="J112" s="154" t="s">
        <v>158</v>
      </c>
      <c r="K112" s="155"/>
    </row>
    <row r="113" spans="2:11" ht="15.75" thickBot="1" x14ac:dyDescent="0.3">
      <c r="B113" s="72" t="s">
        <v>1</v>
      </c>
      <c r="C113" s="73"/>
      <c r="D113" s="73"/>
      <c r="E113" s="73"/>
      <c r="F113" s="73"/>
      <c r="G113" s="74"/>
      <c r="H113" s="20" t="s">
        <v>159</v>
      </c>
      <c r="I113" s="13" t="s">
        <v>0</v>
      </c>
      <c r="J113" s="156" t="s">
        <v>160</v>
      </c>
      <c r="K113" s="156" t="s">
        <v>161</v>
      </c>
    </row>
    <row r="114" spans="2:11" x14ac:dyDescent="0.25">
      <c r="B114" s="166" t="s">
        <v>170</v>
      </c>
      <c r="C114" s="167"/>
      <c r="D114" s="167"/>
      <c r="E114" s="167"/>
      <c r="F114" s="167"/>
      <c r="G114" s="168"/>
      <c r="H114" s="169">
        <v>0</v>
      </c>
      <c r="I114" s="170">
        <v>60</v>
      </c>
      <c r="J114" s="171">
        <v>95.62</v>
      </c>
      <c r="K114" s="172">
        <f t="shared" ref="K114:K117" si="2">I114*J114</f>
        <v>5737.2000000000007</v>
      </c>
    </row>
    <row r="115" spans="2:11" x14ac:dyDescent="0.25">
      <c r="B115" s="159" t="s">
        <v>171</v>
      </c>
      <c r="C115" s="79"/>
      <c r="D115" s="79"/>
      <c r="E115" s="79"/>
      <c r="F115" s="79"/>
      <c r="G115" s="80"/>
      <c r="H115" s="22">
        <v>0</v>
      </c>
      <c r="I115" s="3">
        <v>9</v>
      </c>
      <c r="J115" s="173">
        <v>27.2</v>
      </c>
      <c r="K115" s="160">
        <f t="shared" si="2"/>
        <v>244.79999999999998</v>
      </c>
    </row>
    <row r="116" spans="2:11" x14ac:dyDescent="0.25">
      <c r="B116" s="159" t="s">
        <v>172</v>
      </c>
      <c r="C116" s="79"/>
      <c r="D116" s="79"/>
      <c r="E116" s="79"/>
      <c r="F116" s="79"/>
      <c r="G116" s="80"/>
      <c r="H116" s="22">
        <v>0</v>
      </c>
      <c r="I116" s="3">
        <v>2</v>
      </c>
      <c r="J116" s="173">
        <v>43.2</v>
      </c>
      <c r="K116" s="160">
        <f t="shared" si="2"/>
        <v>86.4</v>
      </c>
    </row>
    <row r="117" spans="2:11" x14ac:dyDescent="0.25">
      <c r="B117" s="159" t="s">
        <v>168</v>
      </c>
      <c r="C117" s="79"/>
      <c r="D117" s="79"/>
      <c r="E117" s="79"/>
      <c r="F117" s="79"/>
      <c r="G117" s="80"/>
      <c r="H117" s="22">
        <v>0</v>
      </c>
      <c r="I117" s="3">
        <v>0</v>
      </c>
      <c r="J117" s="173">
        <v>31.84</v>
      </c>
      <c r="K117" s="160">
        <f t="shared" si="2"/>
        <v>0</v>
      </c>
    </row>
    <row r="118" spans="2:11" x14ac:dyDescent="0.25">
      <c r="B118" s="159" t="s">
        <v>117</v>
      </c>
      <c r="C118" s="79"/>
      <c r="D118" s="79"/>
      <c r="E118" s="79"/>
      <c r="F118" s="79"/>
      <c r="G118" s="80"/>
      <c r="H118" s="22">
        <v>0.2</v>
      </c>
      <c r="I118" s="3">
        <v>23</v>
      </c>
      <c r="J118" s="174">
        <v>102.88</v>
      </c>
      <c r="K118" s="160">
        <f t="shared" ref="K118:K121" si="3">I118*J118</f>
        <v>2366.2399999999998</v>
      </c>
    </row>
    <row r="119" spans="2:11" x14ac:dyDescent="0.25">
      <c r="B119" s="159" t="s">
        <v>118</v>
      </c>
      <c r="C119" s="79"/>
      <c r="D119" s="79"/>
      <c r="E119" s="79"/>
      <c r="F119" s="79"/>
      <c r="G119" s="80"/>
      <c r="H119" s="22">
        <v>1</v>
      </c>
      <c r="I119" s="3">
        <v>10</v>
      </c>
      <c r="J119" s="174">
        <v>8.8000000000000007</v>
      </c>
      <c r="K119" s="160">
        <f t="shared" si="3"/>
        <v>88</v>
      </c>
    </row>
    <row r="120" spans="2:11" x14ac:dyDescent="0.25">
      <c r="B120" s="175" t="s">
        <v>119</v>
      </c>
      <c r="C120" s="79"/>
      <c r="D120" s="79"/>
      <c r="E120" s="79"/>
      <c r="F120" s="79"/>
      <c r="G120" s="80"/>
      <c r="H120" s="22">
        <v>4</v>
      </c>
      <c r="I120" s="3">
        <v>50</v>
      </c>
      <c r="J120" s="174">
        <v>0.34</v>
      </c>
      <c r="K120" s="160">
        <f t="shared" si="3"/>
        <v>17</v>
      </c>
    </row>
    <row r="121" spans="2:11" ht="15.75" thickBot="1" x14ac:dyDescent="0.3">
      <c r="B121" s="136" t="s">
        <v>120</v>
      </c>
      <c r="C121" s="97"/>
      <c r="D121" s="97"/>
      <c r="E121" s="97"/>
      <c r="F121" s="97"/>
      <c r="G121" s="98"/>
      <c r="H121" s="23">
        <v>4</v>
      </c>
      <c r="I121" s="4">
        <v>50</v>
      </c>
      <c r="J121" s="176">
        <v>5.18</v>
      </c>
      <c r="K121" s="163">
        <f t="shared" si="3"/>
        <v>259</v>
      </c>
    </row>
  </sheetData>
  <mergeCells count="122">
    <mergeCell ref="B119:G119"/>
    <mergeCell ref="B120:G120"/>
    <mergeCell ref="B121:G121"/>
    <mergeCell ref="B118:G118"/>
    <mergeCell ref="B113:G113"/>
    <mergeCell ref="B114:G114"/>
    <mergeCell ref="B115:G115"/>
    <mergeCell ref="B116:G116"/>
    <mergeCell ref="B117:G117"/>
    <mergeCell ref="B107:G107"/>
    <mergeCell ref="B108:G108"/>
    <mergeCell ref="B101:G101"/>
    <mergeCell ref="B111:K111"/>
    <mergeCell ref="B112:D112"/>
    <mergeCell ref="E112:G112"/>
    <mergeCell ref="J112:K112"/>
    <mergeCell ref="B102:G102"/>
    <mergeCell ref="B103:G103"/>
    <mergeCell ref="B104:G104"/>
    <mergeCell ref="B105:G105"/>
    <mergeCell ref="B106:G106"/>
    <mergeCell ref="B96:G96"/>
    <mergeCell ref="B97:G97"/>
    <mergeCell ref="B98:G98"/>
    <mergeCell ref="B99:G99"/>
    <mergeCell ref="B100:G100"/>
    <mergeCell ref="B94:K94"/>
    <mergeCell ref="B95:D95"/>
    <mergeCell ref="E95:G95"/>
    <mergeCell ref="J95:K95"/>
    <mergeCell ref="B82:J82"/>
    <mergeCell ref="C64:H64"/>
    <mergeCell ref="C65:H65"/>
    <mergeCell ref="C66:H66"/>
    <mergeCell ref="C67:H67"/>
    <mergeCell ref="C68:H68"/>
    <mergeCell ref="C61:H61"/>
    <mergeCell ref="C62:H62"/>
    <mergeCell ref="C63:H63"/>
    <mergeCell ref="C56:H56"/>
    <mergeCell ref="C57:H57"/>
    <mergeCell ref="C58:H58"/>
    <mergeCell ref="C59:H59"/>
    <mergeCell ref="C60:H60"/>
    <mergeCell ref="B51:J51"/>
    <mergeCell ref="C52:I52"/>
    <mergeCell ref="C53:H53"/>
    <mergeCell ref="C54:H54"/>
    <mergeCell ref="C55:H55"/>
    <mergeCell ref="C18:H18"/>
    <mergeCell ref="C19:H19"/>
    <mergeCell ref="C20:H20"/>
    <mergeCell ref="C22:H22"/>
    <mergeCell ref="C11:H11"/>
    <mergeCell ref="C12:H12"/>
    <mergeCell ref="C13:H13"/>
    <mergeCell ref="C15:H15"/>
    <mergeCell ref="C21:H21"/>
    <mergeCell ref="C17:I17"/>
    <mergeCell ref="C14:H14"/>
    <mergeCell ref="C40:H40"/>
    <mergeCell ref="C45:H45"/>
    <mergeCell ref="C46:H46"/>
    <mergeCell ref="C47:H47"/>
    <mergeCell ref="C48:H48"/>
    <mergeCell ref="C41:H41"/>
    <mergeCell ref="C42:H42"/>
    <mergeCell ref="C43:H43"/>
    <mergeCell ref="C44:H44"/>
    <mergeCell ref="C3:H3"/>
    <mergeCell ref="C4:H4"/>
    <mergeCell ref="C35:H35"/>
    <mergeCell ref="C23:H23"/>
    <mergeCell ref="C39:H39"/>
    <mergeCell ref="C29:H29"/>
    <mergeCell ref="C30:H30"/>
    <mergeCell ref="C31:H31"/>
    <mergeCell ref="C32:H32"/>
    <mergeCell ref="C36:H36"/>
    <mergeCell ref="C37:H37"/>
    <mergeCell ref="C38:H38"/>
    <mergeCell ref="C34:I34"/>
    <mergeCell ref="C28:H28"/>
    <mergeCell ref="C24:H24"/>
    <mergeCell ref="C25:H25"/>
    <mergeCell ref="C5:H5"/>
    <mergeCell ref="C6:H6"/>
    <mergeCell ref="C7:H7"/>
    <mergeCell ref="C9:H9"/>
    <mergeCell ref="C10:H10"/>
    <mergeCell ref="C8:H8"/>
    <mergeCell ref="C83:H83"/>
    <mergeCell ref="C77:H77"/>
    <mergeCell ref="C78:H78"/>
    <mergeCell ref="C79:H79"/>
    <mergeCell ref="C80:H80"/>
    <mergeCell ref="C81:H81"/>
    <mergeCell ref="C84:H84"/>
    <mergeCell ref="C85:H85"/>
    <mergeCell ref="C86:H86"/>
    <mergeCell ref="C87:H87"/>
    <mergeCell ref="C88:H88"/>
    <mergeCell ref="C89:H89"/>
    <mergeCell ref="C90:H90"/>
    <mergeCell ref="C91:H91"/>
    <mergeCell ref="C92:H92"/>
    <mergeCell ref="C93:H93"/>
    <mergeCell ref="B2:J2"/>
    <mergeCell ref="B69:J69"/>
    <mergeCell ref="B33:J33"/>
    <mergeCell ref="B16:J16"/>
    <mergeCell ref="C71:H71"/>
    <mergeCell ref="C72:H72"/>
    <mergeCell ref="C73:H73"/>
    <mergeCell ref="C74:H74"/>
    <mergeCell ref="C76:H76"/>
    <mergeCell ref="C75:H75"/>
    <mergeCell ref="C70:I70"/>
    <mergeCell ref="C49:H49"/>
    <mergeCell ref="C50:H50"/>
    <mergeCell ref="C26:H26"/>
    <mergeCell ref="C27:H2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B46A-C358-4318-A13C-29494BFBB8E2}">
  <dimension ref="B1:V97"/>
  <sheetViews>
    <sheetView topLeftCell="B40" workbookViewId="0">
      <selection activeCell="C55" sqref="C55:H55"/>
    </sheetView>
  </sheetViews>
  <sheetFormatPr defaultRowHeight="15" x14ac:dyDescent="0.25"/>
  <cols>
    <col min="1" max="1" width="5.7109375" customWidth="1"/>
    <col min="2" max="2" width="10.7109375" style="9" customWidth="1"/>
    <col min="8" max="8" width="6.85546875" customWidth="1"/>
    <col min="9" max="9" width="15.7109375" customWidth="1"/>
    <col min="10" max="10" width="16" customWidth="1"/>
    <col min="12" max="12" width="28" bestFit="1" customWidth="1"/>
    <col min="13" max="13" width="10.5703125" bestFit="1" customWidth="1"/>
    <col min="14" max="14" width="10.5703125" customWidth="1"/>
    <col min="15" max="15" width="5.28515625" customWidth="1"/>
    <col min="16" max="16" width="8.140625" customWidth="1"/>
    <col min="17" max="17" width="17" customWidth="1"/>
    <col min="18" max="19" width="24.42578125" bestFit="1" customWidth="1"/>
    <col min="20" max="20" width="19.28515625" bestFit="1" customWidth="1"/>
    <col min="21" max="21" width="18" bestFit="1" customWidth="1"/>
    <col min="22" max="22" width="14.5703125" bestFit="1" customWidth="1"/>
  </cols>
  <sheetData>
    <row r="1" spans="2:20" ht="15.75" thickBot="1" x14ac:dyDescent="0.3"/>
    <row r="2" spans="2:20" ht="15.75" thickBot="1" x14ac:dyDescent="0.3">
      <c r="B2" s="108" t="s">
        <v>18</v>
      </c>
      <c r="C2" s="69"/>
      <c r="D2" s="69"/>
      <c r="E2" s="69"/>
      <c r="F2" s="69"/>
      <c r="G2" s="69"/>
      <c r="H2" s="69"/>
      <c r="I2" s="69"/>
      <c r="J2" s="70"/>
    </row>
    <row r="3" spans="2:20" ht="15.75" thickBot="1" x14ac:dyDescent="0.3">
      <c r="B3" s="20" t="s">
        <v>135</v>
      </c>
      <c r="C3" s="102" t="s">
        <v>1</v>
      </c>
      <c r="D3" s="103"/>
      <c r="E3" s="103"/>
      <c r="F3" s="103"/>
      <c r="G3" s="103"/>
      <c r="H3" s="104"/>
      <c r="I3" s="44" t="s">
        <v>134</v>
      </c>
      <c r="J3" s="5" t="s">
        <v>133</v>
      </c>
    </row>
    <row r="4" spans="2:20" x14ac:dyDescent="0.25">
      <c r="B4" s="45">
        <v>1543</v>
      </c>
      <c r="C4" s="75" t="s">
        <v>19</v>
      </c>
      <c r="D4" s="76"/>
      <c r="E4" s="76"/>
      <c r="F4" s="76"/>
      <c r="G4" s="76"/>
      <c r="H4" s="77"/>
      <c r="I4" s="21">
        <v>0</v>
      </c>
      <c r="J4" s="48"/>
    </row>
    <row r="5" spans="2:20" x14ac:dyDescent="0.25">
      <c r="B5" s="55">
        <v>2062</v>
      </c>
      <c r="C5" s="81" t="s">
        <v>47</v>
      </c>
      <c r="D5" s="81"/>
      <c r="E5" s="81"/>
      <c r="F5" s="81"/>
      <c r="G5" s="81"/>
      <c r="H5" s="82"/>
      <c r="I5" s="27">
        <v>0</v>
      </c>
      <c r="J5" s="46"/>
    </row>
    <row r="6" spans="2:20" x14ac:dyDescent="0.25">
      <c r="B6" s="55">
        <v>1615</v>
      </c>
      <c r="C6" s="114" t="s">
        <v>21</v>
      </c>
      <c r="D6" s="114"/>
      <c r="E6" s="114"/>
      <c r="F6" s="114"/>
      <c r="G6" s="114"/>
      <c r="H6" s="115"/>
      <c r="I6" s="27">
        <v>0</v>
      </c>
      <c r="J6" s="46"/>
    </row>
    <row r="7" spans="2:20" x14ac:dyDescent="0.25">
      <c r="B7" s="55">
        <v>1628</v>
      </c>
      <c r="C7" s="81" t="s">
        <v>20</v>
      </c>
      <c r="D7" s="81"/>
      <c r="E7" s="81"/>
      <c r="F7" s="81"/>
      <c r="G7" s="81"/>
      <c r="H7" s="82"/>
      <c r="I7" s="22">
        <v>0</v>
      </c>
      <c r="J7" s="46"/>
    </row>
    <row r="8" spans="2:20" x14ac:dyDescent="0.25">
      <c r="B8" s="55">
        <v>14053</v>
      </c>
      <c r="C8" s="81" t="s">
        <v>22</v>
      </c>
      <c r="D8" s="81"/>
      <c r="E8" s="81"/>
      <c r="F8" s="81"/>
      <c r="G8" s="81"/>
      <c r="H8" s="82"/>
      <c r="I8" s="22">
        <v>0</v>
      </c>
      <c r="J8" s="46"/>
    </row>
    <row r="9" spans="2:20" x14ac:dyDescent="0.25">
      <c r="B9" s="55">
        <v>1909</v>
      </c>
      <c r="C9" s="81" t="s">
        <v>35</v>
      </c>
      <c r="D9" s="81"/>
      <c r="E9" s="81"/>
      <c r="F9" s="81"/>
      <c r="G9" s="81"/>
      <c r="H9" s="82"/>
      <c r="I9" s="22">
        <v>0</v>
      </c>
      <c r="J9" s="46"/>
    </row>
    <row r="10" spans="2:20" x14ac:dyDescent="0.25">
      <c r="B10" s="55">
        <v>1688</v>
      </c>
      <c r="C10" s="86" t="s">
        <v>15</v>
      </c>
      <c r="D10" s="87"/>
      <c r="E10" s="87"/>
      <c r="F10" s="87"/>
      <c r="G10" s="87"/>
      <c r="H10" s="88"/>
      <c r="I10" s="36">
        <v>0</v>
      </c>
      <c r="J10" s="46"/>
    </row>
    <row r="11" spans="2:20" x14ac:dyDescent="0.25">
      <c r="B11" s="55">
        <v>1528</v>
      </c>
      <c r="C11" s="78" t="s">
        <v>14</v>
      </c>
      <c r="D11" s="79"/>
      <c r="E11" s="79"/>
      <c r="F11" s="79"/>
      <c r="G11" s="79"/>
      <c r="H11" s="80"/>
      <c r="I11" s="35">
        <v>0</v>
      </c>
      <c r="J11" s="46"/>
    </row>
    <row r="12" spans="2:20" ht="15.75" thickBot="1" x14ac:dyDescent="0.3">
      <c r="B12" s="56">
        <v>12626</v>
      </c>
      <c r="C12" s="86" t="s">
        <v>44</v>
      </c>
      <c r="D12" s="87"/>
      <c r="E12" s="87"/>
      <c r="F12" s="87"/>
      <c r="G12" s="87"/>
      <c r="H12" s="88"/>
      <c r="I12" s="53">
        <v>0</v>
      </c>
      <c r="J12" s="52"/>
    </row>
    <row r="13" spans="2:20" ht="15.75" thickBot="1" x14ac:dyDescent="0.3">
      <c r="B13" s="68" t="s">
        <v>17</v>
      </c>
      <c r="C13" s="69"/>
      <c r="D13" s="69"/>
      <c r="E13" s="69"/>
      <c r="F13" s="69"/>
      <c r="G13" s="69"/>
      <c r="H13" s="69"/>
      <c r="I13" s="69"/>
      <c r="J13" s="70"/>
      <c r="L13" s="144"/>
      <c r="M13" s="144" t="s">
        <v>138</v>
      </c>
      <c r="N13" s="144" t="s">
        <v>139</v>
      </c>
      <c r="O13" s="144" t="s">
        <v>140</v>
      </c>
      <c r="P13" s="144" t="s">
        <v>141</v>
      </c>
      <c r="Q13" s="144" t="s">
        <v>142</v>
      </c>
      <c r="R13" s="144" t="s">
        <v>143</v>
      </c>
      <c r="S13" s="144" t="s">
        <v>144</v>
      </c>
    </row>
    <row r="14" spans="2:20" ht="15.75" thickBot="1" x14ac:dyDescent="0.3">
      <c r="B14" s="20" t="s">
        <v>135</v>
      </c>
      <c r="C14" s="102" t="s">
        <v>1</v>
      </c>
      <c r="D14" s="103"/>
      <c r="E14" s="103"/>
      <c r="F14" s="103"/>
      <c r="G14" s="103"/>
      <c r="H14" s="104"/>
      <c r="I14" s="20" t="s">
        <v>134</v>
      </c>
      <c r="J14" s="20" t="s">
        <v>133</v>
      </c>
      <c r="L14" s="177" t="s">
        <v>137</v>
      </c>
      <c r="M14" s="177"/>
      <c r="N14" s="177">
        <v>50</v>
      </c>
      <c r="O14" s="177"/>
      <c r="P14" s="177"/>
      <c r="Q14" s="177"/>
      <c r="R14" s="177"/>
      <c r="S14" s="177"/>
      <c r="T14" s="178">
        <f>SUM(M14:S14)</f>
        <v>50</v>
      </c>
    </row>
    <row r="15" spans="2:20" x14ac:dyDescent="0.25">
      <c r="B15" s="45">
        <v>1545</v>
      </c>
      <c r="C15" s="75" t="s">
        <v>39</v>
      </c>
      <c r="D15" s="76"/>
      <c r="E15" s="76"/>
      <c r="F15" s="76"/>
      <c r="G15" s="76"/>
      <c r="H15" s="105"/>
      <c r="I15" s="29">
        <v>0</v>
      </c>
      <c r="J15" s="49"/>
      <c r="L15" s="177" t="s">
        <v>148</v>
      </c>
      <c r="M15" s="177"/>
      <c r="N15" s="177">
        <v>5</v>
      </c>
      <c r="O15" s="177"/>
      <c r="P15" s="177"/>
      <c r="Q15" s="177"/>
      <c r="R15" s="177"/>
      <c r="S15" s="177"/>
      <c r="T15" s="178">
        <f t="shared" ref="T15:T27" si="0">SUM(M15:S15)</f>
        <v>5</v>
      </c>
    </row>
    <row r="16" spans="2:20" x14ac:dyDescent="0.25">
      <c r="B16" s="55">
        <v>2063</v>
      </c>
      <c r="C16" s="78" t="s">
        <v>43</v>
      </c>
      <c r="D16" s="79"/>
      <c r="E16" s="79"/>
      <c r="F16" s="79"/>
      <c r="G16" s="79"/>
      <c r="H16" s="106"/>
      <c r="I16" s="30">
        <v>0</v>
      </c>
      <c r="J16" s="46"/>
      <c r="L16" s="144" t="s">
        <v>149</v>
      </c>
      <c r="M16" s="144"/>
      <c r="N16" s="144"/>
      <c r="O16" s="144"/>
      <c r="P16" s="144"/>
      <c r="Q16" s="144"/>
      <c r="R16" s="144"/>
      <c r="S16" s="144"/>
      <c r="T16">
        <f t="shared" si="0"/>
        <v>0</v>
      </c>
    </row>
    <row r="17" spans="2:22" x14ac:dyDescent="0.25">
      <c r="B17" s="55">
        <v>1616</v>
      </c>
      <c r="C17" s="78" t="s">
        <v>12</v>
      </c>
      <c r="D17" s="79"/>
      <c r="E17" s="79"/>
      <c r="F17" s="79"/>
      <c r="G17" s="79"/>
      <c r="H17" s="106"/>
      <c r="I17" s="30">
        <v>189</v>
      </c>
      <c r="J17" s="46"/>
      <c r="L17" s="144" t="s">
        <v>150</v>
      </c>
      <c r="M17" s="144"/>
      <c r="N17" s="144">
        <v>1</v>
      </c>
      <c r="O17" s="144"/>
      <c r="P17" s="144"/>
      <c r="Q17" s="144"/>
      <c r="R17" s="144"/>
      <c r="S17" s="144"/>
      <c r="T17">
        <f t="shared" si="0"/>
        <v>1</v>
      </c>
    </row>
    <row r="18" spans="2:22" x14ac:dyDescent="0.25">
      <c r="B18" s="55">
        <v>1629</v>
      </c>
      <c r="C18" s="78" t="s">
        <v>11</v>
      </c>
      <c r="D18" s="79"/>
      <c r="E18" s="79"/>
      <c r="F18" s="79"/>
      <c r="G18" s="79"/>
      <c r="H18" s="106"/>
      <c r="I18" s="30">
        <v>189</v>
      </c>
      <c r="J18" s="46"/>
      <c r="L18" s="144" t="s">
        <v>145</v>
      </c>
      <c r="M18" s="144">
        <v>8</v>
      </c>
      <c r="N18" s="144"/>
      <c r="O18" s="144">
        <v>50</v>
      </c>
      <c r="P18" s="144"/>
      <c r="Q18" s="144"/>
      <c r="R18" s="144"/>
      <c r="S18" s="144">
        <v>102</v>
      </c>
      <c r="T18">
        <f t="shared" si="0"/>
        <v>160</v>
      </c>
    </row>
    <row r="19" spans="2:22" x14ac:dyDescent="0.25">
      <c r="B19" s="55">
        <v>2153</v>
      </c>
      <c r="C19" s="78" t="s">
        <v>13</v>
      </c>
      <c r="D19" s="79"/>
      <c r="E19" s="79"/>
      <c r="F19" s="79"/>
      <c r="G19" s="79"/>
      <c r="H19" s="106"/>
      <c r="I19" s="30">
        <v>945</v>
      </c>
      <c r="J19" s="46"/>
      <c r="L19" s="144" t="s">
        <v>146</v>
      </c>
      <c r="M19" s="144">
        <v>3</v>
      </c>
      <c r="N19" s="144"/>
      <c r="O19" s="144">
        <v>6</v>
      </c>
      <c r="P19" s="144"/>
      <c r="Q19" s="144"/>
      <c r="R19" s="144"/>
      <c r="S19" s="144">
        <v>1</v>
      </c>
      <c r="T19">
        <f t="shared" si="0"/>
        <v>10</v>
      </c>
    </row>
    <row r="20" spans="2:22" x14ac:dyDescent="0.25">
      <c r="B20" s="55">
        <v>1909</v>
      </c>
      <c r="C20" s="32" t="s">
        <v>35</v>
      </c>
      <c r="D20" s="32"/>
      <c r="E20" s="32"/>
      <c r="F20" s="32"/>
      <c r="G20" s="32"/>
      <c r="H20" s="33"/>
      <c r="I20" s="30">
        <v>189</v>
      </c>
      <c r="J20" s="46"/>
      <c r="L20" s="144"/>
      <c r="M20" s="144"/>
      <c r="N20" s="144"/>
      <c r="O20" s="144"/>
      <c r="P20" s="144"/>
      <c r="Q20" s="144"/>
      <c r="R20" s="144"/>
      <c r="S20" s="144"/>
    </row>
    <row r="21" spans="2:22" x14ac:dyDescent="0.25">
      <c r="B21" s="55">
        <v>1688</v>
      </c>
      <c r="C21" s="78" t="s">
        <v>15</v>
      </c>
      <c r="D21" s="79"/>
      <c r="E21" s="79"/>
      <c r="F21" s="79"/>
      <c r="G21" s="79"/>
      <c r="H21" s="106"/>
      <c r="I21" s="30">
        <v>20</v>
      </c>
      <c r="J21" s="46"/>
      <c r="L21" s="144" t="s">
        <v>147</v>
      </c>
      <c r="M21" s="144"/>
      <c r="N21" s="144"/>
      <c r="O21" s="144"/>
      <c r="P21" s="144"/>
      <c r="Q21" s="144"/>
      <c r="R21" s="144"/>
      <c r="S21" s="144">
        <v>15</v>
      </c>
      <c r="T21">
        <f t="shared" si="0"/>
        <v>15</v>
      </c>
    </row>
    <row r="22" spans="2:22" x14ac:dyDescent="0.25">
      <c r="B22" s="55">
        <v>1528</v>
      </c>
      <c r="C22" s="78" t="s">
        <v>14</v>
      </c>
      <c r="D22" s="79"/>
      <c r="E22" s="79"/>
      <c r="F22" s="79"/>
      <c r="G22" s="79"/>
      <c r="H22" s="106"/>
      <c r="I22" s="30">
        <v>80</v>
      </c>
      <c r="J22" s="46"/>
      <c r="L22" s="144" t="s">
        <v>155</v>
      </c>
      <c r="M22" s="144"/>
      <c r="N22" s="144"/>
      <c r="O22" s="144"/>
      <c r="P22" s="144"/>
      <c r="Q22" s="144">
        <v>2060</v>
      </c>
      <c r="R22" s="144">
        <v>120</v>
      </c>
      <c r="S22" s="144"/>
      <c r="T22">
        <f t="shared" si="0"/>
        <v>2180</v>
      </c>
    </row>
    <row r="23" spans="2:22" x14ac:dyDescent="0.25">
      <c r="B23" s="206">
        <v>12626</v>
      </c>
      <c r="C23" s="86" t="s">
        <v>44</v>
      </c>
      <c r="D23" s="87"/>
      <c r="E23" s="87"/>
      <c r="F23" s="87"/>
      <c r="G23" s="87"/>
      <c r="H23" s="111"/>
      <c r="I23" s="40">
        <v>160</v>
      </c>
      <c r="J23" s="52"/>
      <c r="L23" s="144" t="s">
        <v>153</v>
      </c>
      <c r="M23" s="144"/>
      <c r="N23" s="144"/>
      <c r="O23" s="144"/>
      <c r="P23" s="144"/>
      <c r="Q23" s="144">
        <v>250</v>
      </c>
      <c r="R23" s="144">
        <v>12</v>
      </c>
      <c r="S23" s="144"/>
      <c r="T23">
        <f t="shared" si="0"/>
        <v>262</v>
      </c>
    </row>
    <row r="24" spans="2:22" x14ac:dyDescent="0.25">
      <c r="B24" s="207" t="s">
        <v>23</v>
      </c>
      <c r="C24" s="207"/>
      <c r="D24" s="207"/>
      <c r="E24" s="207"/>
      <c r="F24" s="207"/>
      <c r="G24" s="207"/>
      <c r="H24" s="207"/>
      <c r="I24" s="207"/>
      <c r="J24" s="207"/>
      <c r="L24" s="144" t="s">
        <v>154</v>
      </c>
      <c r="M24" s="144"/>
      <c r="N24" s="144"/>
      <c r="O24" s="144"/>
      <c r="P24" s="144"/>
      <c r="Q24" s="144">
        <v>120</v>
      </c>
      <c r="R24" s="144">
        <v>5</v>
      </c>
      <c r="S24" s="144"/>
      <c r="T24">
        <f t="shared" si="0"/>
        <v>125</v>
      </c>
    </row>
    <row r="25" spans="2:22" x14ac:dyDescent="0.25">
      <c r="B25" s="208"/>
      <c r="C25" s="209" t="s">
        <v>16</v>
      </c>
      <c r="D25" s="209"/>
      <c r="E25" s="209"/>
      <c r="F25" s="209"/>
      <c r="G25" s="209"/>
      <c r="H25" s="209"/>
      <c r="I25" s="209"/>
      <c r="J25" s="144"/>
      <c r="L25" s="144" t="s">
        <v>152</v>
      </c>
      <c r="M25" s="144"/>
      <c r="N25" s="144"/>
      <c r="O25" s="144"/>
      <c r="P25" s="144"/>
      <c r="Q25" s="144">
        <v>180</v>
      </c>
      <c r="R25" s="144">
        <v>8</v>
      </c>
      <c r="S25" s="144"/>
      <c r="T25">
        <f t="shared" si="0"/>
        <v>188</v>
      </c>
    </row>
    <row r="26" spans="2:22" x14ac:dyDescent="0.25">
      <c r="B26" s="210" t="s">
        <v>135</v>
      </c>
      <c r="C26" s="211" t="s">
        <v>1</v>
      </c>
      <c r="D26" s="211"/>
      <c r="E26" s="211"/>
      <c r="F26" s="211"/>
      <c r="G26" s="211"/>
      <c r="H26" s="211"/>
      <c r="I26" s="210" t="s">
        <v>134</v>
      </c>
      <c r="J26" s="210" t="s">
        <v>133</v>
      </c>
      <c r="L26" s="144" t="s">
        <v>156</v>
      </c>
      <c r="M26" s="144"/>
      <c r="N26" s="144"/>
      <c r="O26" s="144"/>
      <c r="P26" s="144"/>
      <c r="Q26" s="144">
        <v>880</v>
      </c>
      <c r="R26" s="144">
        <v>30</v>
      </c>
      <c r="S26" s="144"/>
      <c r="T26">
        <f t="shared" si="0"/>
        <v>910</v>
      </c>
    </row>
    <row r="27" spans="2:22" x14ac:dyDescent="0.25">
      <c r="B27" s="210">
        <v>1546</v>
      </c>
      <c r="C27" s="79" t="s">
        <v>24</v>
      </c>
      <c r="D27" s="79"/>
      <c r="E27" s="79"/>
      <c r="F27" s="79"/>
      <c r="G27" s="79"/>
      <c r="H27" s="79"/>
      <c r="I27" s="208">
        <v>63</v>
      </c>
      <c r="J27" s="144"/>
      <c r="L27" s="144" t="s">
        <v>151</v>
      </c>
      <c r="M27" s="144"/>
      <c r="N27" s="144"/>
      <c r="O27" s="144"/>
      <c r="P27" s="144"/>
      <c r="Q27" s="144">
        <v>360</v>
      </c>
      <c r="R27" s="144">
        <v>9</v>
      </c>
      <c r="S27" s="144"/>
      <c r="T27">
        <f t="shared" si="0"/>
        <v>369</v>
      </c>
    </row>
    <row r="28" spans="2:22" x14ac:dyDescent="0.25">
      <c r="B28" s="210">
        <v>1630</v>
      </c>
      <c r="C28" s="79" t="s">
        <v>26</v>
      </c>
      <c r="D28" s="79"/>
      <c r="E28" s="79"/>
      <c r="F28" s="79"/>
      <c r="G28" s="79"/>
      <c r="H28" s="79"/>
      <c r="I28" s="208">
        <v>252</v>
      </c>
      <c r="J28" s="144"/>
      <c r="L28" s="213" t="s">
        <v>177</v>
      </c>
      <c r="M28">
        <v>189</v>
      </c>
    </row>
    <row r="29" spans="2:22" x14ac:dyDescent="0.25">
      <c r="B29" s="210">
        <v>1618</v>
      </c>
      <c r="C29" s="79" t="s">
        <v>27</v>
      </c>
      <c r="D29" s="79"/>
      <c r="E29" s="79"/>
      <c r="F29" s="79"/>
      <c r="G29" s="79"/>
      <c r="H29" s="79"/>
      <c r="I29" s="208">
        <v>0</v>
      </c>
      <c r="J29" s="144"/>
    </row>
    <row r="30" spans="2:22" x14ac:dyDescent="0.25">
      <c r="B30" s="210">
        <v>2065</v>
      </c>
      <c r="C30" s="79" t="s">
        <v>45</v>
      </c>
      <c r="D30" s="79"/>
      <c r="E30" s="79"/>
      <c r="F30" s="79"/>
      <c r="G30" s="79"/>
      <c r="H30" s="79"/>
      <c r="I30" s="208">
        <v>63</v>
      </c>
      <c r="J30" s="144"/>
    </row>
    <row r="31" spans="2:22" ht="15.75" thickBot="1" x14ac:dyDescent="0.3">
      <c r="B31" s="210">
        <v>2154</v>
      </c>
      <c r="C31" s="79" t="s">
        <v>28</v>
      </c>
      <c r="D31" s="79"/>
      <c r="E31" s="79"/>
      <c r="F31" s="79"/>
      <c r="G31" s="79"/>
      <c r="H31" s="79"/>
      <c r="I31" s="208">
        <v>2205</v>
      </c>
      <c r="J31" s="144"/>
    </row>
    <row r="32" spans="2:22" ht="15.75" thickBot="1" x14ac:dyDescent="0.3">
      <c r="B32" s="210">
        <v>1407</v>
      </c>
      <c r="C32" s="79" t="s">
        <v>25</v>
      </c>
      <c r="D32" s="79"/>
      <c r="E32" s="79"/>
      <c r="F32" s="79"/>
      <c r="G32" s="79"/>
      <c r="H32" s="79"/>
      <c r="I32" s="208">
        <v>0</v>
      </c>
      <c r="J32" s="144"/>
      <c r="M32" s="99"/>
      <c r="N32" s="100"/>
      <c r="O32" s="100"/>
      <c r="P32" s="100"/>
      <c r="Q32" s="100"/>
      <c r="R32" s="100"/>
      <c r="S32" s="100"/>
      <c r="T32" s="100"/>
      <c r="U32" s="100"/>
      <c r="V32" s="101"/>
    </row>
    <row r="33" spans="2:22" ht="15.75" thickBot="1" x14ac:dyDescent="0.3">
      <c r="B33" s="210">
        <v>1909</v>
      </c>
      <c r="C33" s="94" t="s">
        <v>35</v>
      </c>
      <c r="D33" s="94"/>
      <c r="E33" s="94"/>
      <c r="F33" s="94"/>
      <c r="G33" s="94"/>
      <c r="H33" s="94"/>
      <c r="I33" s="208">
        <v>189</v>
      </c>
      <c r="J33" s="144"/>
      <c r="M33" s="99"/>
      <c r="N33" s="100"/>
      <c r="O33" s="100"/>
      <c r="P33" s="101"/>
      <c r="Q33" s="197"/>
      <c r="R33" s="198"/>
      <c r="S33" s="5"/>
      <c r="T33" s="214"/>
      <c r="U33" s="154"/>
      <c r="V33" s="155"/>
    </row>
    <row r="34" spans="2:22" ht="15.75" thickBot="1" x14ac:dyDescent="0.3">
      <c r="B34" s="210">
        <v>1528</v>
      </c>
      <c r="C34" s="79" t="s">
        <v>14</v>
      </c>
      <c r="D34" s="79"/>
      <c r="E34" s="79"/>
      <c r="F34" s="79"/>
      <c r="G34" s="79"/>
      <c r="H34" s="79"/>
      <c r="I34" s="212">
        <v>166</v>
      </c>
      <c r="J34" s="144"/>
      <c r="M34" s="148"/>
      <c r="N34" s="149"/>
      <c r="O34" s="149"/>
      <c r="P34" s="149"/>
      <c r="Q34" s="149"/>
      <c r="R34" s="150"/>
      <c r="S34" s="20"/>
      <c r="T34" s="13"/>
      <c r="U34" s="156"/>
      <c r="V34" s="156"/>
    </row>
    <row r="35" spans="2:22" x14ac:dyDescent="0.25">
      <c r="B35" s="210">
        <v>12626</v>
      </c>
      <c r="C35" s="79" t="s">
        <v>44</v>
      </c>
      <c r="D35" s="79"/>
      <c r="E35" s="79"/>
      <c r="F35" s="79"/>
      <c r="G35" s="79"/>
      <c r="H35" s="79"/>
      <c r="I35" s="212">
        <v>340</v>
      </c>
      <c r="J35" s="144"/>
      <c r="M35" s="145"/>
      <c r="N35" s="146"/>
      <c r="O35" s="146"/>
      <c r="P35" s="146"/>
      <c r="Q35" s="146"/>
      <c r="R35" s="147"/>
      <c r="S35" s="12"/>
      <c r="T35" s="21"/>
      <c r="U35" s="215"/>
      <c r="V35" s="216"/>
    </row>
    <row r="36" spans="2:22" ht="15.75" thickBot="1" x14ac:dyDescent="0.3">
      <c r="B36" s="68" t="s">
        <v>29</v>
      </c>
      <c r="C36" s="118"/>
      <c r="D36" s="118"/>
      <c r="E36" s="118"/>
      <c r="F36" s="118"/>
      <c r="G36" s="118"/>
      <c r="H36" s="118"/>
      <c r="I36" s="118"/>
      <c r="J36" s="119"/>
      <c r="M36" s="134" t="s">
        <v>12</v>
      </c>
      <c r="N36" s="81"/>
      <c r="O36" s="81"/>
      <c r="P36" s="81"/>
      <c r="Q36" s="81"/>
      <c r="R36" s="82"/>
      <c r="S36" s="3">
        <v>2</v>
      </c>
      <c r="T36" s="22">
        <f>S36*Q33</f>
        <v>0</v>
      </c>
      <c r="U36" s="217">
        <v>19.07</v>
      </c>
      <c r="V36" s="218">
        <f t="shared" ref="V36:V42" si="1">T36*U36</f>
        <v>0</v>
      </c>
    </row>
    <row r="37" spans="2:22" ht="15.75" thickBot="1" x14ac:dyDescent="0.3">
      <c r="B37" s="20" t="s">
        <v>135</v>
      </c>
      <c r="C37" s="102" t="s">
        <v>1</v>
      </c>
      <c r="D37" s="103"/>
      <c r="E37" s="103"/>
      <c r="F37" s="103"/>
      <c r="G37" s="103"/>
      <c r="H37" s="104"/>
      <c r="I37" s="20" t="s">
        <v>134</v>
      </c>
      <c r="J37" s="20" t="s">
        <v>133</v>
      </c>
      <c r="M37" s="134" t="s">
        <v>11</v>
      </c>
      <c r="N37" s="81"/>
      <c r="O37" s="81"/>
      <c r="P37" s="81"/>
      <c r="Q37" s="81"/>
      <c r="R37" s="82"/>
      <c r="S37" s="3">
        <v>3</v>
      </c>
      <c r="T37" s="22">
        <f>S37*Q33</f>
        <v>0</v>
      </c>
      <c r="U37" s="217">
        <v>12.82</v>
      </c>
      <c r="V37" s="218">
        <f t="shared" si="1"/>
        <v>0</v>
      </c>
    </row>
    <row r="38" spans="2:22" x14ac:dyDescent="0.25">
      <c r="B38" s="45">
        <v>10396</v>
      </c>
      <c r="C38" s="75" t="s">
        <v>30</v>
      </c>
      <c r="D38" s="76"/>
      <c r="E38" s="76"/>
      <c r="F38" s="76"/>
      <c r="G38" s="76"/>
      <c r="H38" s="77"/>
      <c r="I38" s="29">
        <v>0</v>
      </c>
      <c r="J38" s="49"/>
      <c r="M38" s="134" t="s">
        <v>13</v>
      </c>
      <c r="N38" s="81"/>
      <c r="O38" s="81"/>
      <c r="P38" s="81"/>
      <c r="Q38" s="81"/>
      <c r="R38" s="82"/>
      <c r="S38" s="3">
        <f>T33</f>
        <v>0</v>
      </c>
      <c r="T38" s="22">
        <f>S38*Q33</f>
        <v>0</v>
      </c>
      <c r="U38" s="217">
        <v>10.42</v>
      </c>
      <c r="V38" s="218">
        <f t="shared" si="1"/>
        <v>0</v>
      </c>
    </row>
    <row r="39" spans="2:22" x14ac:dyDescent="0.25">
      <c r="B39" s="55">
        <v>1631</v>
      </c>
      <c r="C39" s="78" t="s">
        <v>31</v>
      </c>
      <c r="D39" s="79"/>
      <c r="E39" s="79"/>
      <c r="F39" s="79"/>
      <c r="G39" s="79"/>
      <c r="H39" s="80"/>
      <c r="I39" s="30">
        <v>0</v>
      </c>
      <c r="J39" s="46"/>
      <c r="M39" s="134" t="s">
        <v>35</v>
      </c>
      <c r="N39" s="81"/>
      <c r="O39" s="81"/>
      <c r="P39" s="81"/>
      <c r="Q39" s="81"/>
      <c r="R39" s="82"/>
      <c r="S39" s="3">
        <v>3</v>
      </c>
      <c r="T39" s="17">
        <f>S39*Q33</f>
        <v>0</v>
      </c>
      <c r="U39" s="217">
        <v>5.26</v>
      </c>
      <c r="V39" s="218">
        <f t="shared" si="1"/>
        <v>0</v>
      </c>
    </row>
    <row r="40" spans="2:22" x14ac:dyDescent="0.25">
      <c r="B40" s="55">
        <v>13438</v>
      </c>
      <c r="C40" s="78" t="s">
        <v>32</v>
      </c>
      <c r="D40" s="79"/>
      <c r="E40" s="79"/>
      <c r="F40" s="79"/>
      <c r="G40" s="79"/>
      <c r="H40" s="80"/>
      <c r="I40" s="30">
        <v>0</v>
      </c>
      <c r="J40" s="46"/>
      <c r="M40" s="134" t="s">
        <v>15</v>
      </c>
      <c r="N40" s="81"/>
      <c r="O40" s="81"/>
      <c r="P40" s="81"/>
      <c r="Q40" s="81"/>
      <c r="R40" s="82"/>
      <c r="S40" s="3">
        <v>0.5</v>
      </c>
      <c r="T40" s="22">
        <f>S40*Q33</f>
        <v>0</v>
      </c>
      <c r="U40" s="219">
        <v>8.6199999999999992</v>
      </c>
      <c r="V40" s="218">
        <f t="shared" si="1"/>
        <v>0</v>
      </c>
    </row>
    <row r="41" spans="2:22" x14ac:dyDescent="0.25">
      <c r="B41" s="55">
        <v>2066</v>
      </c>
      <c r="C41" s="81" t="s">
        <v>46</v>
      </c>
      <c r="D41" s="81"/>
      <c r="E41" s="81"/>
      <c r="F41" s="81"/>
      <c r="G41" s="81"/>
      <c r="H41" s="82"/>
      <c r="I41" s="30">
        <v>0</v>
      </c>
      <c r="J41" s="46"/>
      <c r="M41" s="134" t="s">
        <v>14</v>
      </c>
      <c r="N41" s="81"/>
      <c r="O41" s="81"/>
      <c r="P41" s="81"/>
      <c r="Q41" s="81"/>
      <c r="R41" s="82"/>
      <c r="S41" s="3">
        <f>(T33/3)*Q33</f>
        <v>0</v>
      </c>
      <c r="T41" s="22">
        <f>S41*0.2</f>
        <v>0</v>
      </c>
      <c r="U41" s="219">
        <v>10.8</v>
      </c>
      <c r="V41" s="218">
        <f t="shared" si="1"/>
        <v>0</v>
      </c>
    </row>
    <row r="42" spans="2:22" ht="15.75" thickBot="1" x14ac:dyDescent="0.3">
      <c r="B42" s="55">
        <v>2156</v>
      </c>
      <c r="C42" s="78" t="s">
        <v>34</v>
      </c>
      <c r="D42" s="79"/>
      <c r="E42" s="79"/>
      <c r="F42" s="79"/>
      <c r="G42" s="79"/>
      <c r="H42" s="80"/>
      <c r="I42" s="30">
        <v>0</v>
      </c>
      <c r="J42" s="46"/>
      <c r="M42" s="184" t="s">
        <v>44</v>
      </c>
      <c r="N42" s="122"/>
      <c r="O42" s="122"/>
      <c r="P42" s="122"/>
      <c r="Q42" s="122"/>
      <c r="R42" s="123"/>
      <c r="S42" s="4">
        <v>0</v>
      </c>
      <c r="T42" s="23">
        <f>T41</f>
        <v>0</v>
      </c>
      <c r="U42" s="220">
        <v>2.1</v>
      </c>
      <c r="V42" s="221">
        <f t="shared" si="1"/>
        <v>0</v>
      </c>
    </row>
    <row r="43" spans="2:22" ht="15.75" thickBot="1" x14ac:dyDescent="0.3">
      <c r="B43" s="55">
        <v>1387</v>
      </c>
      <c r="C43" s="112" t="s">
        <v>36</v>
      </c>
      <c r="D43" s="112"/>
      <c r="E43" s="112"/>
      <c r="F43" s="112"/>
      <c r="G43" s="112"/>
      <c r="H43" s="113"/>
      <c r="I43" s="30">
        <v>0</v>
      </c>
      <c r="J43" s="46"/>
      <c r="M43" s="8"/>
      <c r="N43" s="8"/>
      <c r="O43" s="8"/>
      <c r="P43" s="8"/>
      <c r="Q43" s="8"/>
      <c r="R43" s="8"/>
      <c r="S43" s="9"/>
      <c r="T43" s="9"/>
      <c r="U43" s="195" t="s">
        <v>175</v>
      </c>
      <c r="V43" s="192">
        <f>SUM(V35:V42)</f>
        <v>0</v>
      </c>
    </row>
    <row r="44" spans="2:22" ht="15.75" thickBot="1" x14ac:dyDescent="0.3">
      <c r="B44" s="55">
        <v>1407</v>
      </c>
      <c r="C44" s="81" t="s">
        <v>25</v>
      </c>
      <c r="D44" s="81"/>
      <c r="E44" s="81"/>
      <c r="F44" s="81"/>
      <c r="G44" s="81"/>
      <c r="H44" s="82"/>
      <c r="I44" s="30">
        <v>0</v>
      </c>
      <c r="J44" s="46"/>
      <c r="U44" s="222"/>
      <c r="V44" s="222"/>
    </row>
    <row r="45" spans="2:22" ht="15.75" thickBot="1" x14ac:dyDescent="0.3">
      <c r="B45" s="55">
        <v>1909</v>
      </c>
      <c r="C45" s="112" t="s">
        <v>35</v>
      </c>
      <c r="D45" s="112"/>
      <c r="E45" s="112"/>
      <c r="F45" s="112"/>
      <c r="G45" s="112"/>
      <c r="H45" s="113"/>
      <c r="I45" s="30">
        <v>0</v>
      </c>
      <c r="J45" s="46"/>
      <c r="M45" s="99" t="s">
        <v>23</v>
      </c>
      <c r="N45" s="100"/>
      <c r="O45" s="100"/>
      <c r="P45" s="100"/>
      <c r="Q45" s="100"/>
      <c r="R45" s="100"/>
      <c r="S45" s="100"/>
      <c r="T45" s="100"/>
      <c r="U45" s="100"/>
      <c r="V45" s="101"/>
    </row>
    <row r="46" spans="2:22" ht="15.75" thickBot="1" x14ac:dyDescent="0.3">
      <c r="B46" s="55">
        <v>1528</v>
      </c>
      <c r="C46" s="78" t="s">
        <v>14</v>
      </c>
      <c r="D46" s="79"/>
      <c r="E46" s="79"/>
      <c r="F46" s="79"/>
      <c r="G46" s="79"/>
      <c r="H46" s="80"/>
      <c r="I46" s="50">
        <v>0</v>
      </c>
      <c r="J46" s="46"/>
      <c r="M46" s="99" t="s">
        <v>16</v>
      </c>
      <c r="N46" s="100"/>
      <c r="O46" s="100"/>
      <c r="P46" s="101"/>
      <c r="Q46" s="197">
        <v>63</v>
      </c>
      <c r="R46" s="198"/>
      <c r="S46" s="5" t="s">
        <v>178</v>
      </c>
      <c r="T46" s="214">
        <v>38</v>
      </c>
      <c r="U46" s="154" t="s">
        <v>158</v>
      </c>
      <c r="V46" s="155"/>
    </row>
    <row r="47" spans="2:22" ht="15.75" thickBot="1" x14ac:dyDescent="0.3">
      <c r="B47" s="55">
        <v>12626</v>
      </c>
      <c r="C47" s="78" t="s">
        <v>44</v>
      </c>
      <c r="D47" s="79"/>
      <c r="E47" s="79"/>
      <c r="F47" s="79"/>
      <c r="G47" s="79"/>
      <c r="H47" s="106"/>
      <c r="I47" s="50">
        <v>0</v>
      </c>
      <c r="J47" s="46"/>
      <c r="M47" s="148" t="s">
        <v>1</v>
      </c>
      <c r="N47" s="149"/>
      <c r="O47" s="149"/>
      <c r="P47" s="149"/>
      <c r="Q47" s="149"/>
      <c r="R47" s="150"/>
      <c r="S47" s="20" t="s">
        <v>159</v>
      </c>
      <c r="T47" s="13" t="s">
        <v>0</v>
      </c>
      <c r="U47" s="156" t="s">
        <v>160</v>
      </c>
      <c r="V47" s="156" t="s">
        <v>161</v>
      </c>
    </row>
    <row r="48" spans="2:22" ht="15.75" thickBot="1" x14ac:dyDescent="0.3">
      <c r="B48" s="56">
        <v>1688</v>
      </c>
      <c r="C48" s="86" t="s">
        <v>15</v>
      </c>
      <c r="D48" s="87"/>
      <c r="E48" s="87"/>
      <c r="F48" s="87"/>
      <c r="G48" s="87"/>
      <c r="H48" s="88"/>
      <c r="I48" s="40">
        <v>0</v>
      </c>
      <c r="J48" s="52"/>
      <c r="M48" s="145" t="s">
        <v>24</v>
      </c>
      <c r="N48" s="146"/>
      <c r="O48" s="146"/>
      <c r="P48" s="146"/>
      <c r="Q48" s="146"/>
      <c r="R48" s="147"/>
      <c r="S48" s="12">
        <v>1</v>
      </c>
      <c r="T48" s="21">
        <f>S48*Q46</f>
        <v>63</v>
      </c>
      <c r="U48" s="215">
        <v>37.4</v>
      </c>
      <c r="V48" s="216">
        <f t="shared" ref="V48:V57" si="2">T48*U48</f>
        <v>2356.1999999999998</v>
      </c>
    </row>
    <row r="49" spans="2:22" ht="15.75" thickBot="1" x14ac:dyDescent="0.3">
      <c r="B49" s="68" t="s">
        <v>122</v>
      </c>
      <c r="C49" s="69"/>
      <c r="D49" s="69"/>
      <c r="E49" s="69"/>
      <c r="F49" s="69"/>
      <c r="G49" s="69"/>
      <c r="H49" s="69"/>
      <c r="I49" s="69"/>
      <c r="J49" s="70"/>
      <c r="M49" s="134" t="s">
        <v>26</v>
      </c>
      <c r="N49" s="81"/>
      <c r="O49" s="81"/>
      <c r="P49" s="81"/>
      <c r="Q49" s="81"/>
      <c r="R49" s="82"/>
      <c r="S49" s="3">
        <v>3</v>
      </c>
      <c r="T49" s="22">
        <f>S49*Q46</f>
        <v>189</v>
      </c>
      <c r="U49" s="217">
        <v>30.31</v>
      </c>
      <c r="V49" s="218">
        <f t="shared" si="2"/>
        <v>5728.59</v>
      </c>
    </row>
    <row r="50" spans="2:22" ht="15.75" thickBot="1" x14ac:dyDescent="0.3">
      <c r="B50" s="39"/>
      <c r="C50" s="83" t="s">
        <v>16</v>
      </c>
      <c r="D50" s="84"/>
      <c r="E50" s="84"/>
      <c r="F50" s="84"/>
      <c r="G50" s="109"/>
      <c r="H50" s="110"/>
      <c r="I50" s="43"/>
      <c r="M50" s="134" t="s">
        <v>27</v>
      </c>
      <c r="N50" s="81"/>
      <c r="O50" s="81"/>
      <c r="P50" s="81"/>
      <c r="Q50" s="81"/>
      <c r="R50" s="82"/>
      <c r="S50" s="3">
        <v>2</v>
      </c>
      <c r="T50" s="22">
        <f>S50*Q46</f>
        <v>126</v>
      </c>
      <c r="U50" s="217">
        <v>27.5</v>
      </c>
      <c r="V50" s="218">
        <f t="shared" si="2"/>
        <v>3465</v>
      </c>
    </row>
    <row r="51" spans="2:22" ht="15.75" thickBot="1" x14ac:dyDescent="0.3">
      <c r="B51" s="20" t="s">
        <v>135</v>
      </c>
      <c r="C51" s="102" t="s">
        <v>1</v>
      </c>
      <c r="D51" s="103"/>
      <c r="E51" s="103"/>
      <c r="F51" s="103"/>
      <c r="G51" s="103"/>
      <c r="H51" s="104"/>
      <c r="I51" s="20" t="s">
        <v>134</v>
      </c>
      <c r="J51" s="20" t="s">
        <v>133</v>
      </c>
      <c r="M51" s="134" t="s">
        <v>45</v>
      </c>
      <c r="N51" s="81"/>
      <c r="O51" s="81"/>
      <c r="P51" s="81"/>
      <c r="Q51" s="81"/>
      <c r="R51" s="82"/>
      <c r="S51" s="3">
        <v>1</v>
      </c>
      <c r="T51" s="22">
        <f>S51*Q46</f>
        <v>63</v>
      </c>
      <c r="U51" s="217">
        <v>41.49</v>
      </c>
      <c r="V51" s="218"/>
    </row>
    <row r="52" spans="2:22" x14ac:dyDescent="0.25">
      <c r="B52" s="45">
        <v>1741</v>
      </c>
      <c r="C52" s="75" t="s">
        <v>123</v>
      </c>
      <c r="D52" s="76"/>
      <c r="E52" s="76"/>
      <c r="F52" s="76"/>
      <c r="G52" s="76"/>
      <c r="H52" s="77"/>
      <c r="I52" s="12">
        <v>0</v>
      </c>
      <c r="J52" s="49"/>
      <c r="M52" s="134" t="s">
        <v>28</v>
      </c>
      <c r="N52" s="81"/>
      <c r="O52" s="81"/>
      <c r="P52" s="81"/>
      <c r="Q52" s="81"/>
      <c r="R52" s="82"/>
      <c r="S52" s="3">
        <f>T46*Q46</f>
        <v>2394</v>
      </c>
      <c r="T52" s="22">
        <f>S52</f>
        <v>2394</v>
      </c>
      <c r="U52" s="217">
        <v>21.79</v>
      </c>
      <c r="V52" s="218">
        <f t="shared" si="2"/>
        <v>52165.259999999995</v>
      </c>
    </row>
    <row r="53" spans="2:22" x14ac:dyDescent="0.25">
      <c r="B53" s="55">
        <v>1589</v>
      </c>
      <c r="C53" s="78" t="s">
        <v>76</v>
      </c>
      <c r="D53" s="79"/>
      <c r="E53" s="79"/>
      <c r="F53" s="79"/>
      <c r="G53" s="79"/>
      <c r="H53" s="80"/>
      <c r="I53" s="3">
        <v>0</v>
      </c>
      <c r="J53" s="46"/>
      <c r="M53" s="134" t="s">
        <v>25</v>
      </c>
      <c r="N53" s="81"/>
      <c r="O53" s="81"/>
      <c r="P53" s="81"/>
      <c r="Q53" s="81"/>
      <c r="R53" s="82"/>
      <c r="S53" s="3">
        <v>3</v>
      </c>
      <c r="T53" s="22">
        <f>S53*Q46</f>
        <v>189</v>
      </c>
      <c r="U53" s="217">
        <v>7.54</v>
      </c>
      <c r="V53" s="218">
        <f t="shared" si="2"/>
        <v>1425.06</v>
      </c>
    </row>
    <row r="54" spans="2:22" x14ac:dyDescent="0.25">
      <c r="B54" s="55">
        <v>2040</v>
      </c>
      <c r="C54" s="78" t="s">
        <v>124</v>
      </c>
      <c r="D54" s="79"/>
      <c r="E54" s="79"/>
      <c r="F54" s="79"/>
      <c r="G54" s="79"/>
      <c r="H54" s="80"/>
      <c r="I54" s="3">
        <v>0</v>
      </c>
      <c r="J54" s="46"/>
      <c r="M54" s="183" t="s">
        <v>35</v>
      </c>
      <c r="N54" s="112"/>
      <c r="O54" s="112"/>
      <c r="P54" s="112"/>
      <c r="Q54" s="112"/>
      <c r="R54" s="113"/>
      <c r="S54" s="3">
        <v>3</v>
      </c>
      <c r="T54" s="22">
        <f>S54*Q46</f>
        <v>189</v>
      </c>
      <c r="U54" s="217">
        <v>4.22</v>
      </c>
      <c r="V54" s="218"/>
    </row>
    <row r="55" spans="2:22" x14ac:dyDescent="0.25">
      <c r="B55" s="55">
        <v>1909</v>
      </c>
      <c r="C55" s="81" t="s">
        <v>35</v>
      </c>
      <c r="D55" s="81"/>
      <c r="E55" s="81"/>
      <c r="F55" s="81"/>
      <c r="G55" s="81"/>
      <c r="H55" s="82"/>
      <c r="I55" s="3">
        <v>0</v>
      </c>
      <c r="J55" s="46"/>
      <c r="M55" s="134" t="s">
        <v>14</v>
      </c>
      <c r="N55" s="81"/>
      <c r="O55" s="81"/>
      <c r="P55" s="81"/>
      <c r="Q55" s="81"/>
      <c r="R55" s="82"/>
      <c r="S55" s="25">
        <f>(T46/3)*Q46</f>
        <v>798</v>
      </c>
      <c r="T55" s="35">
        <f>S55*0.2</f>
        <v>159.60000000000002</v>
      </c>
      <c r="U55" s="219">
        <v>10.8</v>
      </c>
      <c r="V55" s="218">
        <f t="shared" si="2"/>
        <v>1723.6800000000003</v>
      </c>
    </row>
    <row r="56" spans="2:22" x14ac:dyDescent="0.25">
      <c r="B56" s="55">
        <v>2130</v>
      </c>
      <c r="C56" s="78" t="s">
        <v>77</v>
      </c>
      <c r="D56" s="79"/>
      <c r="E56" s="79"/>
      <c r="F56" s="79"/>
      <c r="G56" s="79"/>
      <c r="H56" s="80"/>
      <c r="I56" s="3">
        <v>0</v>
      </c>
      <c r="J56" s="46"/>
      <c r="M56" s="134" t="s">
        <v>44</v>
      </c>
      <c r="N56" s="81"/>
      <c r="O56" s="81"/>
      <c r="P56" s="81"/>
      <c r="Q56" s="81"/>
      <c r="R56" s="82"/>
      <c r="S56" s="25">
        <f>T55</f>
        <v>159.60000000000002</v>
      </c>
      <c r="T56" s="35">
        <f>T55</f>
        <v>159.60000000000002</v>
      </c>
      <c r="U56" s="219">
        <v>2.1</v>
      </c>
      <c r="V56" s="218">
        <f t="shared" si="2"/>
        <v>335.16000000000008</v>
      </c>
    </row>
    <row r="57" spans="2:22" ht="15.75" thickBot="1" x14ac:dyDescent="0.3">
      <c r="B57" s="55">
        <v>1688</v>
      </c>
      <c r="C57" s="91" t="s">
        <v>15</v>
      </c>
      <c r="D57" s="91"/>
      <c r="E57" s="91"/>
      <c r="F57" s="91"/>
      <c r="G57" s="91"/>
      <c r="H57" s="92"/>
      <c r="I57" s="16">
        <v>0</v>
      </c>
      <c r="J57" s="52"/>
      <c r="M57" s="184" t="s">
        <v>15</v>
      </c>
      <c r="N57" s="122"/>
      <c r="O57" s="122"/>
      <c r="P57" s="122"/>
      <c r="Q57" s="122"/>
      <c r="R57" s="123"/>
      <c r="S57" s="4">
        <v>0.5</v>
      </c>
      <c r="T57" s="23">
        <f>S57*Q46</f>
        <v>31.5</v>
      </c>
      <c r="U57" s="220">
        <v>8.6199999999999992</v>
      </c>
      <c r="V57" s="221">
        <f t="shared" si="2"/>
        <v>271.52999999999997</v>
      </c>
    </row>
    <row r="58" spans="2:22" ht="15.75" thickBot="1" x14ac:dyDescent="0.3">
      <c r="B58" s="68" t="s">
        <v>125</v>
      </c>
      <c r="C58" s="69"/>
      <c r="D58" s="69"/>
      <c r="E58" s="69"/>
      <c r="F58" s="69"/>
      <c r="G58" s="69"/>
      <c r="H58" s="69"/>
      <c r="I58" s="69"/>
      <c r="J58" s="70"/>
      <c r="M58" s="8"/>
      <c r="N58" s="8"/>
      <c r="O58" s="8"/>
      <c r="P58" s="8"/>
      <c r="Q58" s="8"/>
      <c r="R58" s="8"/>
      <c r="S58" s="9"/>
      <c r="T58" s="9"/>
      <c r="U58" s="195" t="s">
        <v>175</v>
      </c>
      <c r="V58" s="192">
        <f>SUM(V48:V57)</f>
        <v>67470.48</v>
      </c>
    </row>
    <row r="59" spans="2:22" ht="15.75" thickBot="1" x14ac:dyDescent="0.3">
      <c r="B59" s="20" t="s">
        <v>135</v>
      </c>
      <c r="C59" s="102" t="s">
        <v>1</v>
      </c>
      <c r="D59" s="103"/>
      <c r="E59" s="103"/>
      <c r="F59" s="103"/>
      <c r="G59" s="103"/>
      <c r="H59" s="104"/>
      <c r="I59" s="20" t="s">
        <v>134</v>
      </c>
      <c r="J59" s="20" t="s">
        <v>133</v>
      </c>
    </row>
    <row r="60" spans="2:22" x14ac:dyDescent="0.25">
      <c r="B60" s="45">
        <v>9971</v>
      </c>
      <c r="C60" s="75" t="s">
        <v>126</v>
      </c>
      <c r="D60" s="76"/>
      <c r="E60" s="76"/>
      <c r="F60" s="76"/>
      <c r="G60" s="76"/>
      <c r="H60" s="77"/>
      <c r="I60" s="29">
        <v>0</v>
      </c>
      <c r="J60" s="49"/>
    </row>
    <row r="61" spans="2:22" x14ac:dyDescent="0.25">
      <c r="B61" s="55">
        <v>1601</v>
      </c>
      <c r="C61" s="78" t="s">
        <v>79</v>
      </c>
      <c r="D61" s="79"/>
      <c r="E61" s="79"/>
      <c r="F61" s="79"/>
      <c r="G61" s="79"/>
      <c r="H61" s="80"/>
      <c r="I61" s="30">
        <v>0</v>
      </c>
      <c r="J61" s="46"/>
    </row>
    <row r="62" spans="2:22" x14ac:dyDescent="0.25">
      <c r="B62" s="55">
        <v>2049</v>
      </c>
      <c r="C62" s="78" t="s">
        <v>78</v>
      </c>
      <c r="D62" s="79"/>
      <c r="E62" s="79"/>
      <c r="F62" s="79"/>
      <c r="G62" s="79"/>
      <c r="H62" s="80"/>
      <c r="I62" s="30">
        <v>0</v>
      </c>
      <c r="J62" s="46"/>
    </row>
    <row r="63" spans="2:22" x14ac:dyDescent="0.25">
      <c r="B63" s="55">
        <v>1634</v>
      </c>
      <c r="C63" s="81" t="s">
        <v>127</v>
      </c>
      <c r="D63" s="81"/>
      <c r="E63" s="81"/>
      <c r="F63" s="81"/>
      <c r="G63" s="81"/>
      <c r="H63" s="82"/>
      <c r="I63" s="30">
        <v>0</v>
      </c>
      <c r="J63" s="46"/>
    </row>
    <row r="64" spans="2:22" x14ac:dyDescent="0.25">
      <c r="B64" s="55">
        <v>1909</v>
      </c>
      <c r="C64" s="81" t="s">
        <v>35</v>
      </c>
      <c r="D64" s="81"/>
      <c r="E64" s="81"/>
      <c r="F64" s="81"/>
      <c r="G64" s="81"/>
      <c r="H64" s="82"/>
      <c r="I64" s="30">
        <v>0</v>
      </c>
      <c r="J64" s="46"/>
    </row>
    <row r="65" spans="2:21" x14ac:dyDescent="0.25">
      <c r="B65" s="55">
        <v>2140</v>
      </c>
      <c r="C65" s="78" t="s">
        <v>81</v>
      </c>
      <c r="D65" s="79"/>
      <c r="E65" s="79"/>
      <c r="F65" s="79"/>
      <c r="G65" s="79"/>
      <c r="H65" s="80"/>
      <c r="I65" s="30">
        <v>0</v>
      </c>
      <c r="J65" s="46"/>
    </row>
    <row r="66" spans="2:21" ht="15.75" thickBot="1" x14ac:dyDescent="0.3">
      <c r="B66" s="56">
        <v>1688</v>
      </c>
      <c r="C66" s="89" t="s">
        <v>15</v>
      </c>
      <c r="D66" s="89"/>
      <c r="E66" s="89"/>
      <c r="F66" s="89"/>
      <c r="G66" s="89"/>
      <c r="H66" s="90"/>
      <c r="I66" s="31">
        <v>0</v>
      </c>
      <c r="J66" s="47"/>
    </row>
    <row r="67" spans="2:21" x14ac:dyDescent="0.25">
      <c r="C67" s="8"/>
      <c r="D67" s="8"/>
      <c r="E67" s="8"/>
      <c r="F67" s="8"/>
      <c r="G67" s="8"/>
      <c r="H67" s="8"/>
      <c r="I67" s="9"/>
    </row>
    <row r="68" spans="2:21" ht="15.75" thickBot="1" x14ac:dyDescent="0.3"/>
    <row r="69" spans="2:21" ht="15.75" thickBot="1" x14ac:dyDescent="0.3">
      <c r="L69" s="99" t="s">
        <v>17</v>
      </c>
      <c r="M69" s="100"/>
      <c r="N69" s="100"/>
      <c r="O69" s="100"/>
      <c r="P69" s="100"/>
      <c r="Q69" s="100"/>
      <c r="R69" s="100"/>
      <c r="S69" s="100"/>
      <c r="T69" s="100"/>
      <c r="U69" s="101"/>
    </row>
    <row r="70" spans="2:21" ht="15.75" thickBot="1" x14ac:dyDescent="0.3">
      <c r="L70" s="99" t="s">
        <v>16</v>
      </c>
      <c r="M70" s="100"/>
      <c r="N70" s="100"/>
      <c r="O70" s="100"/>
      <c r="P70" s="197">
        <v>63</v>
      </c>
      <c r="Q70" s="198"/>
      <c r="R70" s="5" t="s">
        <v>178</v>
      </c>
      <c r="S70" s="214">
        <v>15</v>
      </c>
      <c r="T70" s="154" t="s">
        <v>158</v>
      </c>
      <c r="U70" s="155"/>
    </row>
    <row r="71" spans="2:21" ht="15.75" thickBot="1" x14ac:dyDescent="0.3">
      <c r="L71" s="72" t="s">
        <v>1</v>
      </c>
      <c r="M71" s="73"/>
      <c r="N71" s="73"/>
      <c r="O71" s="73"/>
      <c r="P71" s="73"/>
      <c r="Q71" s="74"/>
      <c r="R71" s="20" t="s">
        <v>159</v>
      </c>
      <c r="S71" s="13" t="s">
        <v>0</v>
      </c>
      <c r="T71" s="156" t="s">
        <v>160</v>
      </c>
      <c r="U71" s="156" t="s">
        <v>161</v>
      </c>
    </row>
    <row r="72" spans="2:21" x14ac:dyDescent="0.25">
      <c r="L72" s="137" t="s">
        <v>39</v>
      </c>
      <c r="M72" s="76"/>
      <c r="N72" s="76"/>
      <c r="O72" s="76"/>
      <c r="P72" s="76"/>
      <c r="Q72" s="105"/>
      <c r="R72" s="12">
        <v>0</v>
      </c>
      <c r="S72" s="21">
        <f>R72*P70</f>
        <v>0</v>
      </c>
      <c r="T72" s="215">
        <v>18.2</v>
      </c>
      <c r="U72" s="216">
        <f t="shared" ref="U72:U80" si="3">S72*T72</f>
        <v>0</v>
      </c>
    </row>
    <row r="73" spans="2:21" x14ac:dyDescent="0.25">
      <c r="L73" s="159" t="s">
        <v>43</v>
      </c>
      <c r="M73" s="79"/>
      <c r="N73" s="79"/>
      <c r="O73" s="79"/>
      <c r="P73" s="79"/>
      <c r="Q73" s="106"/>
      <c r="R73" s="3">
        <v>0</v>
      </c>
      <c r="S73" s="22">
        <f>R73*P70</f>
        <v>0</v>
      </c>
      <c r="T73" s="217">
        <v>28.52</v>
      </c>
      <c r="U73" s="218">
        <f t="shared" si="3"/>
        <v>0</v>
      </c>
    </row>
    <row r="74" spans="2:21" x14ac:dyDescent="0.25">
      <c r="L74" s="159" t="s">
        <v>12</v>
      </c>
      <c r="M74" s="79"/>
      <c r="N74" s="79"/>
      <c r="O74" s="79"/>
      <c r="P74" s="79"/>
      <c r="Q74" s="106"/>
      <c r="R74" s="3">
        <v>3</v>
      </c>
      <c r="S74" s="22">
        <f>R74*P70</f>
        <v>189</v>
      </c>
      <c r="T74" s="217">
        <v>19.07</v>
      </c>
      <c r="U74" s="218">
        <f t="shared" si="3"/>
        <v>3604.23</v>
      </c>
    </row>
    <row r="75" spans="2:21" x14ac:dyDescent="0.25">
      <c r="L75" s="159" t="s">
        <v>11</v>
      </c>
      <c r="M75" s="79"/>
      <c r="N75" s="79"/>
      <c r="O75" s="79"/>
      <c r="P75" s="79"/>
      <c r="Q75" s="106"/>
      <c r="R75" s="3">
        <v>3</v>
      </c>
      <c r="S75" s="22">
        <f>R75*P70</f>
        <v>189</v>
      </c>
      <c r="T75" s="217">
        <v>12.82</v>
      </c>
      <c r="U75" s="218">
        <f t="shared" si="3"/>
        <v>2422.98</v>
      </c>
    </row>
    <row r="76" spans="2:21" x14ac:dyDescent="0.25">
      <c r="L76" s="159" t="s">
        <v>13</v>
      </c>
      <c r="M76" s="79"/>
      <c r="N76" s="79"/>
      <c r="O76" s="79"/>
      <c r="P76" s="79"/>
      <c r="Q76" s="106"/>
      <c r="R76" s="3">
        <f>S70</f>
        <v>15</v>
      </c>
      <c r="S76" s="22">
        <f>R76*P70</f>
        <v>945</v>
      </c>
      <c r="T76" s="217">
        <v>10.42</v>
      </c>
      <c r="U76" s="218">
        <f t="shared" si="3"/>
        <v>9846.9</v>
      </c>
    </row>
    <row r="77" spans="2:21" x14ac:dyDescent="0.25">
      <c r="L77" s="134" t="s">
        <v>35</v>
      </c>
      <c r="M77" s="81"/>
      <c r="N77" s="81"/>
      <c r="O77" s="81"/>
      <c r="P77" s="81"/>
      <c r="Q77" s="82"/>
      <c r="R77" s="3">
        <v>3</v>
      </c>
      <c r="S77" s="17">
        <f>R77*P70</f>
        <v>189</v>
      </c>
      <c r="T77" s="217">
        <v>5.26</v>
      </c>
      <c r="U77" s="218">
        <f t="shared" si="3"/>
        <v>994.14</v>
      </c>
    </row>
    <row r="78" spans="2:21" x14ac:dyDescent="0.25">
      <c r="L78" s="159" t="s">
        <v>15</v>
      </c>
      <c r="M78" s="79"/>
      <c r="N78" s="79"/>
      <c r="O78" s="79"/>
      <c r="P78" s="79"/>
      <c r="Q78" s="106"/>
      <c r="R78" s="3">
        <v>0.5</v>
      </c>
      <c r="S78" s="22">
        <f>R78*P70</f>
        <v>31.5</v>
      </c>
      <c r="T78" s="219">
        <v>8.6199999999999992</v>
      </c>
      <c r="U78" s="218">
        <f t="shared" si="3"/>
        <v>271.52999999999997</v>
      </c>
    </row>
    <row r="79" spans="2:21" x14ac:dyDescent="0.25">
      <c r="L79" s="159" t="s">
        <v>14</v>
      </c>
      <c r="M79" s="79"/>
      <c r="N79" s="79"/>
      <c r="O79" s="79"/>
      <c r="P79" s="79"/>
      <c r="Q79" s="106"/>
      <c r="R79" s="3">
        <f>(S70/3)*P70</f>
        <v>315</v>
      </c>
      <c r="S79" s="22">
        <f>R79*0.2</f>
        <v>63</v>
      </c>
      <c r="T79" s="219">
        <v>10.8</v>
      </c>
      <c r="U79" s="218">
        <f t="shared" si="3"/>
        <v>680.40000000000009</v>
      </c>
    </row>
    <row r="80" spans="2:21" ht="15.75" thickBot="1" x14ac:dyDescent="0.3">
      <c r="L80" s="136" t="s">
        <v>44</v>
      </c>
      <c r="M80" s="97"/>
      <c r="N80" s="97"/>
      <c r="O80" s="97"/>
      <c r="P80" s="97"/>
      <c r="Q80" s="133"/>
      <c r="R80" s="4">
        <v>0</v>
      </c>
      <c r="S80" s="23">
        <f>S79</f>
        <v>63</v>
      </c>
      <c r="T80" s="220">
        <v>2.1</v>
      </c>
      <c r="U80" s="221">
        <f t="shared" si="3"/>
        <v>132.30000000000001</v>
      </c>
    </row>
    <row r="81" spans="12:21" ht="15.75" thickBot="1" x14ac:dyDescent="0.3">
      <c r="L81" s="8"/>
      <c r="M81" s="8"/>
      <c r="N81" s="8"/>
      <c r="O81" s="8"/>
      <c r="P81" s="8"/>
      <c r="Q81" s="8"/>
      <c r="R81" s="9"/>
      <c r="S81" s="9"/>
      <c r="T81" s="195" t="s">
        <v>175</v>
      </c>
      <c r="U81" s="192">
        <f>SUM(U72:U80)</f>
        <v>17952.48</v>
      </c>
    </row>
    <row r="82" spans="12:21" ht="15.75" thickBot="1" x14ac:dyDescent="0.3">
      <c r="T82" s="222"/>
      <c r="U82" s="222"/>
    </row>
    <row r="83" spans="12:21" ht="15.75" thickBot="1" x14ac:dyDescent="0.3">
      <c r="L83" s="99" t="s">
        <v>23</v>
      </c>
      <c r="M83" s="100"/>
      <c r="N83" s="100"/>
      <c r="O83" s="100"/>
      <c r="P83" s="100"/>
      <c r="Q83" s="100"/>
      <c r="R83" s="100"/>
      <c r="S83" s="100"/>
      <c r="T83" s="100"/>
      <c r="U83" s="101"/>
    </row>
    <row r="84" spans="12:21" ht="15.75" thickBot="1" x14ac:dyDescent="0.3">
      <c r="L84" s="99" t="s">
        <v>16</v>
      </c>
      <c r="M84" s="100"/>
      <c r="N84" s="100"/>
      <c r="O84" s="100"/>
      <c r="P84" s="197">
        <v>63</v>
      </c>
      <c r="Q84" s="198"/>
      <c r="R84" s="5" t="s">
        <v>178</v>
      </c>
      <c r="S84" s="214">
        <v>35</v>
      </c>
      <c r="T84" s="154" t="s">
        <v>158</v>
      </c>
      <c r="U84" s="155"/>
    </row>
    <row r="85" spans="12:21" ht="15.75" thickBot="1" x14ac:dyDescent="0.3">
      <c r="L85" s="72" t="s">
        <v>1</v>
      </c>
      <c r="M85" s="73"/>
      <c r="N85" s="73"/>
      <c r="O85" s="73"/>
      <c r="P85" s="73"/>
      <c r="Q85" s="74"/>
      <c r="R85" s="20" t="s">
        <v>159</v>
      </c>
      <c r="S85" s="13" t="s">
        <v>0</v>
      </c>
      <c r="T85" s="156" t="s">
        <v>160</v>
      </c>
      <c r="U85" s="156" t="s">
        <v>161</v>
      </c>
    </row>
    <row r="86" spans="12:21" x14ac:dyDescent="0.25">
      <c r="L86" s="137" t="s">
        <v>24</v>
      </c>
      <c r="M86" s="76"/>
      <c r="N86" s="76"/>
      <c r="O86" s="76"/>
      <c r="P86" s="76"/>
      <c r="Q86" s="105"/>
      <c r="R86" s="12">
        <v>1</v>
      </c>
      <c r="S86" s="21">
        <f>R86*P84</f>
        <v>63</v>
      </c>
      <c r="T86" s="215">
        <v>37.4</v>
      </c>
      <c r="U86" s="216">
        <f t="shared" ref="U86:U96" si="4">S86*T86</f>
        <v>2356.1999999999998</v>
      </c>
    </row>
    <row r="87" spans="12:21" x14ac:dyDescent="0.25">
      <c r="L87" s="159" t="s">
        <v>26</v>
      </c>
      <c r="M87" s="79"/>
      <c r="N87" s="79"/>
      <c r="O87" s="79"/>
      <c r="P87" s="79"/>
      <c r="Q87" s="106"/>
      <c r="R87" s="3">
        <v>4</v>
      </c>
      <c r="S87" s="22">
        <f>R87*P84</f>
        <v>252</v>
      </c>
      <c r="T87" s="217">
        <v>30.31</v>
      </c>
      <c r="U87" s="218">
        <f t="shared" si="4"/>
        <v>7638.12</v>
      </c>
    </row>
    <row r="88" spans="12:21" x14ac:dyDescent="0.25">
      <c r="L88" s="159" t="s">
        <v>27</v>
      </c>
      <c r="M88" s="79"/>
      <c r="N88" s="79"/>
      <c r="O88" s="79"/>
      <c r="P88" s="79"/>
      <c r="Q88" s="106"/>
      <c r="R88" s="3">
        <v>0</v>
      </c>
      <c r="S88" s="22">
        <f>R88*P84</f>
        <v>0</v>
      </c>
      <c r="T88" s="217">
        <v>27.5</v>
      </c>
      <c r="U88" s="218">
        <f t="shared" si="4"/>
        <v>0</v>
      </c>
    </row>
    <row r="89" spans="12:21" x14ac:dyDescent="0.25">
      <c r="L89" s="159" t="s">
        <v>45</v>
      </c>
      <c r="M89" s="79"/>
      <c r="N89" s="79"/>
      <c r="O89" s="79"/>
      <c r="P89" s="79"/>
      <c r="Q89" s="106"/>
      <c r="R89" s="3">
        <v>1</v>
      </c>
      <c r="S89" s="22">
        <f>R89*P84</f>
        <v>63</v>
      </c>
      <c r="T89" s="217">
        <v>41.49</v>
      </c>
      <c r="U89" s="218"/>
    </row>
    <row r="90" spans="12:21" x14ac:dyDescent="0.25">
      <c r="L90" s="159" t="s">
        <v>28</v>
      </c>
      <c r="M90" s="79"/>
      <c r="N90" s="79"/>
      <c r="O90" s="79"/>
      <c r="P90" s="79"/>
      <c r="Q90" s="106"/>
      <c r="R90" s="3">
        <f>S84*P84</f>
        <v>2205</v>
      </c>
      <c r="S90" s="22">
        <f>R90</f>
        <v>2205</v>
      </c>
      <c r="T90" s="217">
        <v>21.79</v>
      </c>
      <c r="U90" s="218">
        <f t="shared" si="4"/>
        <v>48046.95</v>
      </c>
    </row>
    <row r="91" spans="12:21" x14ac:dyDescent="0.25">
      <c r="L91" s="180" t="s">
        <v>179</v>
      </c>
      <c r="M91" s="181"/>
      <c r="N91" s="181"/>
      <c r="O91" s="181"/>
      <c r="P91" s="181"/>
      <c r="Q91" s="182"/>
      <c r="R91" s="3">
        <v>3</v>
      </c>
      <c r="S91" s="22">
        <f>R91*P84</f>
        <v>189</v>
      </c>
      <c r="T91" s="217"/>
      <c r="U91" s="218"/>
    </row>
    <row r="92" spans="12:21" x14ac:dyDescent="0.25">
      <c r="L92" s="159" t="s">
        <v>25</v>
      </c>
      <c r="M92" s="79"/>
      <c r="N92" s="79"/>
      <c r="O92" s="79"/>
      <c r="P92" s="79"/>
      <c r="Q92" s="106"/>
      <c r="R92" s="3">
        <v>3</v>
      </c>
      <c r="S92" s="22">
        <f>R92*P84</f>
        <v>189</v>
      </c>
      <c r="T92" s="217">
        <v>7.54</v>
      </c>
      <c r="U92" s="218">
        <f t="shared" si="4"/>
        <v>1425.06</v>
      </c>
    </row>
    <row r="93" spans="12:21" x14ac:dyDescent="0.25">
      <c r="L93" s="161" t="s">
        <v>35</v>
      </c>
      <c r="M93" s="94"/>
      <c r="N93" s="94"/>
      <c r="O93" s="94"/>
      <c r="P93" s="94"/>
      <c r="Q93" s="107"/>
      <c r="R93" s="3">
        <v>3</v>
      </c>
      <c r="S93" s="22">
        <f>R93*P84</f>
        <v>189</v>
      </c>
      <c r="T93" s="217">
        <v>4.22</v>
      </c>
      <c r="U93" s="218"/>
    </row>
    <row r="94" spans="12:21" x14ac:dyDescent="0.25">
      <c r="L94" s="159" t="s">
        <v>14</v>
      </c>
      <c r="M94" s="79"/>
      <c r="N94" s="79"/>
      <c r="O94" s="79"/>
      <c r="P94" s="79"/>
      <c r="Q94" s="106"/>
      <c r="R94" s="25">
        <f>(S84/3)*P84</f>
        <v>735</v>
      </c>
      <c r="S94" s="35">
        <f>R94*0.2</f>
        <v>147</v>
      </c>
      <c r="T94" s="219">
        <v>10.8</v>
      </c>
      <c r="U94" s="218">
        <f t="shared" si="4"/>
        <v>1587.6000000000001</v>
      </c>
    </row>
    <row r="95" spans="12:21" x14ac:dyDescent="0.25">
      <c r="L95" s="159" t="s">
        <v>44</v>
      </c>
      <c r="M95" s="79"/>
      <c r="N95" s="79"/>
      <c r="O95" s="79"/>
      <c r="P95" s="79"/>
      <c r="Q95" s="106"/>
      <c r="R95" s="25">
        <f>S94</f>
        <v>147</v>
      </c>
      <c r="S95" s="35">
        <f>S94</f>
        <v>147</v>
      </c>
      <c r="T95" s="219">
        <v>2.1</v>
      </c>
      <c r="U95" s="218">
        <f t="shared" si="4"/>
        <v>308.7</v>
      </c>
    </row>
    <row r="96" spans="12:21" ht="15.75" thickBot="1" x14ac:dyDescent="0.3">
      <c r="L96" s="136" t="s">
        <v>15</v>
      </c>
      <c r="M96" s="97"/>
      <c r="N96" s="97"/>
      <c r="O96" s="97"/>
      <c r="P96" s="97"/>
      <c r="Q96" s="133"/>
      <c r="R96" s="4">
        <v>0.5</v>
      </c>
      <c r="S96" s="23">
        <f>R96*P84</f>
        <v>31.5</v>
      </c>
      <c r="T96" s="220">
        <v>8.6199999999999992</v>
      </c>
      <c r="U96" s="221">
        <f t="shared" si="4"/>
        <v>271.52999999999997</v>
      </c>
    </row>
    <row r="97" spans="12:21" ht="15.75" thickBot="1" x14ac:dyDescent="0.3">
      <c r="L97" s="8"/>
      <c r="M97" s="8"/>
      <c r="N97" s="8"/>
      <c r="O97" s="8"/>
      <c r="P97" s="8"/>
      <c r="Q97" s="8"/>
      <c r="R97" s="9"/>
      <c r="S97" s="9"/>
      <c r="T97" s="195" t="s">
        <v>175</v>
      </c>
      <c r="U97" s="192">
        <f>SUM(U86:U96)</f>
        <v>61634.159999999989</v>
      </c>
    </row>
  </sheetData>
  <mergeCells count="123">
    <mergeCell ref="L96:Q96"/>
    <mergeCell ref="L91:Q91"/>
    <mergeCell ref="L90:Q90"/>
    <mergeCell ref="L92:Q92"/>
    <mergeCell ref="L93:Q93"/>
    <mergeCell ref="L94:Q94"/>
    <mergeCell ref="L95:Q95"/>
    <mergeCell ref="L85:Q85"/>
    <mergeCell ref="L86:Q86"/>
    <mergeCell ref="L87:Q87"/>
    <mergeCell ref="L88:Q88"/>
    <mergeCell ref="L89:Q89"/>
    <mergeCell ref="L78:Q78"/>
    <mergeCell ref="L79:Q79"/>
    <mergeCell ref="L80:Q80"/>
    <mergeCell ref="L83:U83"/>
    <mergeCell ref="L84:O84"/>
    <mergeCell ref="P84:Q84"/>
    <mergeCell ref="T84:U84"/>
    <mergeCell ref="L73:Q73"/>
    <mergeCell ref="L74:Q74"/>
    <mergeCell ref="L75:Q75"/>
    <mergeCell ref="L76:Q76"/>
    <mergeCell ref="L77:Q77"/>
    <mergeCell ref="L70:O70"/>
    <mergeCell ref="P70:Q70"/>
    <mergeCell ref="T70:U70"/>
    <mergeCell ref="L71:Q71"/>
    <mergeCell ref="L72:Q72"/>
    <mergeCell ref="M54:R54"/>
    <mergeCell ref="M55:R55"/>
    <mergeCell ref="M56:R56"/>
    <mergeCell ref="M57:R57"/>
    <mergeCell ref="L69:U69"/>
    <mergeCell ref="M49:R49"/>
    <mergeCell ref="M50:R50"/>
    <mergeCell ref="M51:R51"/>
    <mergeCell ref="M52:R52"/>
    <mergeCell ref="M53:R53"/>
    <mergeCell ref="M46:P46"/>
    <mergeCell ref="Q46:R46"/>
    <mergeCell ref="U46:V46"/>
    <mergeCell ref="M47:R47"/>
    <mergeCell ref="M48:R48"/>
    <mergeCell ref="M39:R39"/>
    <mergeCell ref="M40:R40"/>
    <mergeCell ref="M41:R41"/>
    <mergeCell ref="M42:R42"/>
    <mergeCell ref="M45:V45"/>
    <mergeCell ref="M35:R35"/>
    <mergeCell ref="M36:R36"/>
    <mergeCell ref="M37:R37"/>
    <mergeCell ref="M38:R38"/>
    <mergeCell ref="M32:V32"/>
    <mergeCell ref="M33:P33"/>
    <mergeCell ref="Q33:R33"/>
    <mergeCell ref="U33:V33"/>
    <mergeCell ref="M34:R34"/>
    <mergeCell ref="C12:H12"/>
    <mergeCell ref="C7:H7"/>
    <mergeCell ref="C8:H8"/>
    <mergeCell ref="C9:H9"/>
    <mergeCell ref="C10:H10"/>
    <mergeCell ref="C11:H11"/>
    <mergeCell ref="C39:H39"/>
    <mergeCell ref="C46:H46"/>
    <mergeCell ref="C47:H47"/>
    <mergeCell ref="C48:H48"/>
    <mergeCell ref="C3:H3"/>
    <mergeCell ref="C4:H4"/>
    <mergeCell ref="C40:H40"/>
    <mergeCell ref="C41:H41"/>
    <mergeCell ref="C42:H42"/>
    <mergeCell ref="C43:H43"/>
    <mergeCell ref="C44:H44"/>
    <mergeCell ref="C45:H45"/>
    <mergeCell ref="C5:H5"/>
    <mergeCell ref="C6:H6"/>
    <mergeCell ref="C16:H16"/>
    <mergeCell ref="C17:H17"/>
    <mergeCell ref="C34:H34"/>
    <mergeCell ref="C35:H35"/>
    <mergeCell ref="C37:H37"/>
    <mergeCell ref="C38:H38"/>
    <mergeCell ref="C66:H66"/>
    <mergeCell ref="C63:H63"/>
    <mergeCell ref="C59:H59"/>
    <mergeCell ref="C60:H60"/>
    <mergeCell ref="C61:H61"/>
    <mergeCell ref="C62:H62"/>
    <mergeCell ref="C64:H64"/>
    <mergeCell ref="B2:J2"/>
    <mergeCell ref="C25:I25"/>
    <mergeCell ref="C65:H65"/>
    <mergeCell ref="C57:H57"/>
    <mergeCell ref="C52:H52"/>
    <mergeCell ref="C53:H53"/>
    <mergeCell ref="C54:H54"/>
    <mergeCell ref="C55:H55"/>
    <mergeCell ref="C56:H56"/>
    <mergeCell ref="C50:F50"/>
    <mergeCell ref="G50:H50"/>
    <mergeCell ref="C51:H51"/>
    <mergeCell ref="C18:H18"/>
    <mergeCell ref="C19:H19"/>
    <mergeCell ref="C22:H22"/>
    <mergeCell ref="C23:H23"/>
    <mergeCell ref="B58:J58"/>
    <mergeCell ref="B49:J49"/>
    <mergeCell ref="B36:J36"/>
    <mergeCell ref="B24:J24"/>
    <mergeCell ref="B13:J13"/>
    <mergeCell ref="C26:H26"/>
    <mergeCell ref="C27:H27"/>
    <mergeCell ref="C28:H28"/>
    <mergeCell ref="C29:H29"/>
    <mergeCell ref="C30:H30"/>
    <mergeCell ref="C14:H14"/>
    <mergeCell ref="C15:H15"/>
    <mergeCell ref="C21:H21"/>
    <mergeCell ref="C31:H31"/>
    <mergeCell ref="C32:H32"/>
    <mergeCell ref="C33:H3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05C-06D2-45F1-94FA-E61D5E32587E}">
  <dimension ref="B1:U102"/>
  <sheetViews>
    <sheetView topLeftCell="A45" zoomScaleNormal="100" workbookViewId="0">
      <selection activeCell="B49" sqref="B49:J80"/>
    </sheetView>
  </sheetViews>
  <sheetFormatPr defaultRowHeight="15" x14ac:dyDescent="0.25"/>
  <cols>
    <col min="1" max="1" width="5.7109375" customWidth="1"/>
    <col min="2" max="2" width="10.7109375" customWidth="1"/>
    <col min="8" max="8" width="6.85546875" customWidth="1"/>
    <col min="9" max="9" width="15.7109375" customWidth="1"/>
    <col min="12" max="12" width="23" bestFit="1" customWidth="1"/>
    <col min="18" max="18" width="24.42578125" bestFit="1" customWidth="1"/>
    <col min="19" max="19" width="19.28515625" bestFit="1" customWidth="1"/>
    <col min="20" max="20" width="18" bestFit="1" customWidth="1"/>
    <col min="21" max="21" width="14.5703125" bestFit="1" customWidth="1"/>
  </cols>
  <sheetData>
    <row r="1" spans="2:10" ht="15.75" thickBot="1" x14ac:dyDescent="0.3">
      <c r="C1" s="8"/>
      <c r="D1" s="8"/>
      <c r="E1" s="8"/>
      <c r="F1" s="8"/>
      <c r="G1" s="8"/>
      <c r="H1" s="8"/>
      <c r="I1" s="9"/>
    </row>
    <row r="2" spans="2:10" ht="15.75" thickBot="1" x14ac:dyDescent="0.3">
      <c r="B2" s="108" t="s">
        <v>69</v>
      </c>
      <c r="C2" s="69"/>
      <c r="D2" s="69"/>
      <c r="E2" s="69"/>
      <c r="F2" s="69"/>
      <c r="G2" s="69"/>
      <c r="H2" s="69"/>
      <c r="I2" s="69"/>
      <c r="J2" s="70"/>
    </row>
    <row r="3" spans="2:10" ht="15.75" thickBot="1" x14ac:dyDescent="0.3">
      <c r="B3" s="37"/>
      <c r="C3" s="83" t="s">
        <v>74</v>
      </c>
      <c r="D3" s="84"/>
      <c r="E3" s="85"/>
      <c r="F3" s="128">
        <v>0</v>
      </c>
      <c r="G3" s="128"/>
      <c r="H3" s="129"/>
      <c r="I3" s="42">
        <v>0</v>
      </c>
      <c r="J3" s="57"/>
    </row>
    <row r="4" spans="2:10" ht="15.75" thickBot="1" x14ac:dyDescent="0.3">
      <c r="B4" s="20" t="s">
        <v>135</v>
      </c>
      <c r="C4" s="102" t="s">
        <v>1</v>
      </c>
      <c r="D4" s="103"/>
      <c r="E4" s="103"/>
      <c r="F4" s="103"/>
      <c r="G4" s="103"/>
      <c r="H4" s="104"/>
      <c r="I4" s="5" t="s">
        <v>134</v>
      </c>
      <c r="J4" s="20" t="s">
        <v>133</v>
      </c>
    </row>
    <row r="5" spans="2:10" x14ac:dyDescent="0.25">
      <c r="B5" s="61">
        <v>1545</v>
      </c>
      <c r="C5" s="124" t="s">
        <v>39</v>
      </c>
      <c r="D5" s="125"/>
      <c r="E5" s="125"/>
      <c r="F5" s="125"/>
      <c r="G5" s="125"/>
      <c r="H5" s="126"/>
      <c r="I5" s="27">
        <v>0</v>
      </c>
      <c r="J5" s="49"/>
    </row>
    <row r="6" spans="2:10" x14ac:dyDescent="0.25">
      <c r="B6" s="62">
        <v>1544</v>
      </c>
      <c r="C6" s="78" t="s">
        <v>12</v>
      </c>
      <c r="D6" s="79"/>
      <c r="E6" s="79"/>
      <c r="F6" s="79"/>
      <c r="G6" s="79"/>
      <c r="H6" s="80"/>
      <c r="I6" s="27">
        <v>0</v>
      </c>
      <c r="J6" s="46"/>
    </row>
    <row r="7" spans="2:10" x14ac:dyDescent="0.25">
      <c r="B7" s="62">
        <v>1617</v>
      </c>
      <c r="C7" s="78" t="s">
        <v>68</v>
      </c>
      <c r="D7" s="79"/>
      <c r="E7" s="79"/>
      <c r="F7" s="79"/>
      <c r="G7" s="79"/>
      <c r="H7" s="80"/>
      <c r="I7" s="27">
        <v>0</v>
      </c>
      <c r="J7" s="46"/>
    </row>
    <row r="8" spans="2:10" x14ac:dyDescent="0.25">
      <c r="B8" s="62">
        <v>2060</v>
      </c>
      <c r="C8" s="81" t="s">
        <v>66</v>
      </c>
      <c r="D8" s="81"/>
      <c r="E8" s="81"/>
      <c r="F8" s="81"/>
      <c r="G8" s="81"/>
      <c r="H8" s="82"/>
      <c r="I8" s="27">
        <v>0</v>
      </c>
      <c r="J8" s="46"/>
    </row>
    <row r="9" spans="2:10" x14ac:dyDescent="0.25">
      <c r="B9" s="62">
        <v>2061</v>
      </c>
      <c r="C9" s="81" t="s">
        <v>65</v>
      </c>
      <c r="D9" s="81"/>
      <c r="E9" s="81"/>
      <c r="F9" s="81"/>
      <c r="G9" s="81"/>
      <c r="H9" s="82"/>
      <c r="I9" s="27">
        <v>0</v>
      </c>
      <c r="J9" s="46"/>
    </row>
    <row r="10" spans="2:10" x14ac:dyDescent="0.25">
      <c r="B10" s="62">
        <v>2153</v>
      </c>
      <c r="C10" s="78" t="s">
        <v>13</v>
      </c>
      <c r="D10" s="79"/>
      <c r="E10" s="79"/>
      <c r="F10" s="79"/>
      <c r="G10" s="79"/>
      <c r="H10" s="80"/>
      <c r="I10" s="22">
        <v>0</v>
      </c>
      <c r="J10" s="46"/>
    </row>
    <row r="11" spans="2:10" x14ac:dyDescent="0.25">
      <c r="B11" s="62">
        <v>1853</v>
      </c>
      <c r="C11" s="78" t="s">
        <v>38</v>
      </c>
      <c r="D11" s="79"/>
      <c r="E11" s="79"/>
      <c r="F11" s="79"/>
      <c r="G11" s="79"/>
      <c r="H11" s="80"/>
      <c r="I11" s="22">
        <v>0</v>
      </c>
      <c r="J11" s="46"/>
    </row>
    <row r="12" spans="2:10" x14ac:dyDescent="0.25">
      <c r="B12" s="62">
        <v>2179</v>
      </c>
      <c r="C12" s="93" t="s">
        <v>40</v>
      </c>
      <c r="D12" s="94"/>
      <c r="E12" s="94"/>
      <c r="F12" s="94"/>
      <c r="G12" s="94"/>
      <c r="H12" s="95"/>
      <c r="I12" s="22">
        <v>0</v>
      </c>
      <c r="J12" s="46"/>
    </row>
    <row r="13" spans="2:10" x14ac:dyDescent="0.25">
      <c r="B13" s="62">
        <v>2230</v>
      </c>
      <c r="C13" s="78" t="s">
        <v>41</v>
      </c>
      <c r="D13" s="79"/>
      <c r="E13" s="79"/>
      <c r="F13" s="79"/>
      <c r="G13" s="79"/>
      <c r="H13" s="80"/>
      <c r="I13" s="22">
        <v>0</v>
      </c>
      <c r="J13" s="46"/>
    </row>
    <row r="14" spans="2:10" x14ac:dyDescent="0.25">
      <c r="B14" s="62">
        <v>1909</v>
      </c>
      <c r="C14" s="81" t="s">
        <v>35</v>
      </c>
      <c r="D14" s="81"/>
      <c r="E14" s="81"/>
      <c r="F14" s="81"/>
      <c r="G14" s="81"/>
      <c r="H14" s="82"/>
      <c r="I14" s="22">
        <v>0</v>
      </c>
      <c r="J14" s="46"/>
    </row>
    <row r="15" spans="2:10" x14ac:dyDescent="0.25">
      <c r="B15" s="62">
        <v>1688</v>
      </c>
      <c r="C15" s="78" t="s">
        <v>15</v>
      </c>
      <c r="D15" s="79"/>
      <c r="E15" s="79"/>
      <c r="F15" s="79"/>
      <c r="G15" s="79"/>
      <c r="H15" s="80"/>
      <c r="I15" s="36">
        <v>0</v>
      </c>
      <c r="J15" s="46"/>
    </row>
    <row r="16" spans="2:10" x14ac:dyDescent="0.25">
      <c r="B16" s="62">
        <v>9830</v>
      </c>
      <c r="C16" s="78" t="s">
        <v>67</v>
      </c>
      <c r="D16" s="79"/>
      <c r="E16" s="79"/>
      <c r="F16" s="79"/>
      <c r="G16" s="79"/>
      <c r="H16" s="80"/>
      <c r="I16" s="22">
        <v>0</v>
      </c>
      <c r="J16" s="46"/>
    </row>
    <row r="17" spans="2:10" ht="15.75" thickBot="1" x14ac:dyDescent="0.3">
      <c r="B17" s="63">
        <v>12626</v>
      </c>
      <c r="C17" s="96" t="s">
        <v>44</v>
      </c>
      <c r="D17" s="97"/>
      <c r="E17" s="97"/>
      <c r="F17" s="97"/>
      <c r="G17" s="97"/>
      <c r="H17" s="98"/>
      <c r="I17" s="23">
        <v>0</v>
      </c>
      <c r="J17" s="47"/>
    </row>
    <row r="18" spans="2:10" ht="15.75" thickBot="1" x14ac:dyDescent="0.3">
      <c r="B18" s="108" t="s">
        <v>70</v>
      </c>
      <c r="C18" s="69"/>
      <c r="D18" s="69"/>
      <c r="E18" s="69"/>
      <c r="F18" s="69"/>
      <c r="G18" s="69"/>
      <c r="H18" s="69"/>
      <c r="I18" s="69"/>
      <c r="J18" s="70"/>
    </row>
    <row r="19" spans="2:10" ht="15.75" thickBot="1" x14ac:dyDescent="0.3">
      <c r="B19" s="20" t="s">
        <v>135</v>
      </c>
      <c r="C19" s="102" t="s">
        <v>1</v>
      </c>
      <c r="D19" s="103"/>
      <c r="E19" s="103"/>
      <c r="F19" s="103"/>
      <c r="G19" s="103"/>
      <c r="H19" s="104"/>
      <c r="I19" s="5" t="s">
        <v>134</v>
      </c>
      <c r="J19" s="20" t="s">
        <v>133</v>
      </c>
    </row>
    <row r="20" spans="2:10" x14ac:dyDescent="0.25">
      <c r="B20" s="61">
        <v>1546</v>
      </c>
      <c r="C20" s="75" t="s">
        <v>24</v>
      </c>
      <c r="D20" s="76"/>
      <c r="E20" s="76"/>
      <c r="F20" s="76"/>
      <c r="G20" s="76"/>
      <c r="H20" s="77"/>
      <c r="I20" s="21">
        <v>0</v>
      </c>
      <c r="J20" s="49"/>
    </row>
    <row r="21" spans="2:10" x14ac:dyDescent="0.25">
      <c r="B21" s="62">
        <v>9369</v>
      </c>
      <c r="C21" s="81" t="s">
        <v>72</v>
      </c>
      <c r="D21" s="81"/>
      <c r="E21" s="81"/>
      <c r="F21" s="81"/>
      <c r="G21" s="81"/>
      <c r="H21" s="82"/>
      <c r="I21" s="22">
        <v>0</v>
      </c>
      <c r="J21" s="46"/>
    </row>
    <row r="22" spans="2:10" x14ac:dyDescent="0.25">
      <c r="B22" s="55">
        <v>1618</v>
      </c>
      <c r="C22" s="78" t="s">
        <v>27</v>
      </c>
      <c r="D22" s="79"/>
      <c r="E22" s="79"/>
      <c r="F22" s="79"/>
      <c r="G22" s="79"/>
      <c r="H22" s="80"/>
      <c r="I22" s="22">
        <v>0</v>
      </c>
      <c r="J22" s="46"/>
    </row>
    <row r="23" spans="2:10" x14ac:dyDescent="0.25">
      <c r="B23" s="55">
        <v>2154</v>
      </c>
      <c r="C23" s="78" t="s">
        <v>28</v>
      </c>
      <c r="D23" s="79"/>
      <c r="E23" s="79"/>
      <c r="F23" s="79"/>
      <c r="G23" s="79"/>
      <c r="H23" s="80"/>
      <c r="I23" s="22">
        <v>0</v>
      </c>
      <c r="J23" s="46"/>
    </row>
    <row r="24" spans="2:10" x14ac:dyDescent="0.25">
      <c r="B24" s="55">
        <v>1853</v>
      </c>
      <c r="C24" s="78" t="s">
        <v>38</v>
      </c>
      <c r="D24" s="79"/>
      <c r="E24" s="79"/>
      <c r="F24" s="79"/>
      <c r="G24" s="79"/>
      <c r="H24" s="80"/>
      <c r="I24" s="22">
        <v>0</v>
      </c>
      <c r="J24" s="46"/>
    </row>
    <row r="25" spans="2:10" x14ac:dyDescent="0.25">
      <c r="B25" s="55">
        <v>2179</v>
      </c>
      <c r="C25" s="93" t="s">
        <v>40</v>
      </c>
      <c r="D25" s="94"/>
      <c r="E25" s="94"/>
      <c r="F25" s="94"/>
      <c r="G25" s="94"/>
      <c r="H25" s="95"/>
      <c r="I25" s="22">
        <v>0</v>
      </c>
      <c r="J25" s="46"/>
    </row>
    <row r="26" spans="2:10" x14ac:dyDescent="0.25">
      <c r="B26" s="55">
        <v>2230</v>
      </c>
      <c r="C26" s="78" t="s">
        <v>41</v>
      </c>
      <c r="D26" s="79"/>
      <c r="E26" s="79"/>
      <c r="F26" s="79"/>
      <c r="G26" s="79"/>
      <c r="H26" s="80"/>
      <c r="I26" s="22">
        <v>0</v>
      </c>
      <c r="J26" s="46"/>
    </row>
    <row r="27" spans="2:10" x14ac:dyDescent="0.25">
      <c r="B27" s="55">
        <v>1913</v>
      </c>
      <c r="C27" s="78" t="s">
        <v>42</v>
      </c>
      <c r="D27" s="79"/>
      <c r="E27" s="79"/>
      <c r="F27" s="79"/>
      <c r="G27" s="79"/>
      <c r="H27" s="80"/>
      <c r="I27" s="22">
        <v>0</v>
      </c>
      <c r="J27" s="46"/>
    </row>
    <row r="28" spans="2:10" x14ac:dyDescent="0.25">
      <c r="B28" s="55">
        <v>1407</v>
      </c>
      <c r="C28" s="78" t="s">
        <v>25</v>
      </c>
      <c r="D28" s="79"/>
      <c r="E28" s="79"/>
      <c r="F28" s="79"/>
      <c r="G28" s="79"/>
      <c r="H28" s="80"/>
      <c r="I28" s="22">
        <v>0</v>
      </c>
      <c r="J28" s="46"/>
    </row>
    <row r="29" spans="2:10" x14ac:dyDescent="0.25">
      <c r="B29" s="55">
        <v>1909</v>
      </c>
      <c r="C29" s="93" t="s">
        <v>35</v>
      </c>
      <c r="D29" s="94"/>
      <c r="E29" s="94"/>
      <c r="F29" s="94"/>
      <c r="G29" s="94"/>
      <c r="H29" s="95"/>
      <c r="I29" s="22">
        <v>0</v>
      </c>
      <c r="J29" s="46"/>
    </row>
    <row r="30" spans="2:10" x14ac:dyDescent="0.25">
      <c r="B30" s="62">
        <v>9830</v>
      </c>
      <c r="C30" s="78" t="s">
        <v>67</v>
      </c>
      <c r="D30" s="79"/>
      <c r="E30" s="79"/>
      <c r="F30" s="79"/>
      <c r="G30" s="79"/>
      <c r="H30" s="80"/>
      <c r="I30" s="22">
        <v>0</v>
      </c>
      <c r="J30" s="46"/>
    </row>
    <row r="31" spans="2:10" x14ac:dyDescent="0.25">
      <c r="B31" s="55">
        <v>12626</v>
      </c>
      <c r="C31" s="78" t="s">
        <v>44</v>
      </c>
      <c r="D31" s="79"/>
      <c r="E31" s="79"/>
      <c r="F31" s="79"/>
      <c r="G31" s="79"/>
      <c r="H31" s="80"/>
      <c r="I31" s="22">
        <v>0</v>
      </c>
      <c r="J31" s="46"/>
    </row>
    <row r="32" spans="2:10" ht="15.75" thickBot="1" x14ac:dyDescent="0.3">
      <c r="B32" s="56">
        <v>1688</v>
      </c>
      <c r="C32" s="96" t="s">
        <v>15</v>
      </c>
      <c r="D32" s="97"/>
      <c r="E32" s="97"/>
      <c r="F32" s="97"/>
      <c r="G32" s="97"/>
      <c r="H32" s="98"/>
      <c r="I32" s="23">
        <v>0</v>
      </c>
      <c r="J32" s="47"/>
    </row>
    <row r="33" spans="2:20" ht="15.75" thickBot="1" x14ac:dyDescent="0.3">
      <c r="B33" s="68" t="s">
        <v>71</v>
      </c>
      <c r="C33" s="69"/>
      <c r="D33" s="69"/>
      <c r="E33" s="69"/>
      <c r="F33" s="69"/>
      <c r="G33" s="69"/>
      <c r="H33" s="69"/>
      <c r="I33" s="69"/>
      <c r="J33" s="70"/>
      <c r="L33" s="144"/>
      <c r="M33" s="144" t="s">
        <v>138</v>
      </c>
      <c r="N33" s="144" t="s">
        <v>139</v>
      </c>
      <c r="O33" s="144" t="s">
        <v>140</v>
      </c>
      <c r="P33" s="144" t="s">
        <v>141</v>
      </c>
      <c r="Q33" s="144" t="s">
        <v>142</v>
      </c>
      <c r="R33" s="144" t="s">
        <v>143</v>
      </c>
      <c r="S33" s="144" t="s">
        <v>144</v>
      </c>
    </row>
    <row r="34" spans="2:20" ht="15.75" thickBot="1" x14ac:dyDescent="0.3">
      <c r="B34" s="20" t="s">
        <v>135</v>
      </c>
      <c r="C34" s="102" t="s">
        <v>1</v>
      </c>
      <c r="D34" s="103"/>
      <c r="E34" s="103"/>
      <c r="F34" s="103"/>
      <c r="G34" s="103"/>
      <c r="H34" s="104"/>
      <c r="I34" s="5" t="s">
        <v>134</v>
      </c>
      <c r="J34" s="20" t="s">
        <v>133</v>
      </c>
      <c r="L34" s="177" t="s">
        <v>137</v>
      </c>
      <c r="M34" s="177"/>
      <c r="N34" s="177">
        <v>50</v>
      </c>
      <c r="O34" s="177"/>
      <c r="P34" s="177"/>
      <c r="Q34" s="177"/>
      <c r="R34" s="177"/>
      <c r="S34" s="177"/>
      <c r="T34" s="178">
        <f>SUM(M34:S34)</f>
        <v>50</v>
      </c>
    </row>
    <row r="35" spans="2:20" x14ac:dyDescent="0.25">
      <c r="B35" s="45">
        <v>10396</v>
      </c>
      <c r="C35" s="75" t="s">
        <v>30</v>
      </c>
      <c r="D35" s="76"/>
      <c r="E35" s="76"/>
      <c r="F35" s="76"/>
      <c r="G35" s="76"/>
      <c r="H35" s="77"/>
      <c r="I35" s="29">
        <v>42</v>
      </c>
      <c r="J35" s="49"/>
      <c r="L35" s="177" t="s">
        <v>148</v>
      </c>
      <c r="M35" s="177"/>
      <c r="N35" s="177">
        <v>5</v>
      </c>
      <c r="O35" s="177"/>
      <c r="P35" s="177"/>
      <c r="Q35" s="177"/>
      <c r="R35" s="177"/>
      <c r="S35" s="177"/>
      <c r="T35" s="178">
        <f t="shared" ref="T35:T47" si="0">SUM(M35:S35)</f>
        <v>5</v>
      </c>
    </row>
    <row r="36" spans="2:20" x14ac:dyDescent="0.25">
      <c r="B36" s="55">
        <v>13438</v>
      </c>
      <c r="C36" s="78" t="s">
        <v>32</v>
      </c>
      <c r="D36" s="79"/>
      <c r="E36" s="79"/>
      <c r="F36" s="79"/>
      <c r="G36" s="79"/>
      <c r="H36" s="80"/>
      <c r="I36" s="30">
        <v>21</v>
      </c>
      <c r="J36" s="46"/>
      <c r="L36" s="144" t="s">
        <v>149</v>
      </c>
      <c r="M36" s="144"/>
      <c r="N36" s="144"/>
      <c r="O36" s="144"/>
      <c r="P36" s="144"/>
      <c r="Q36" s="144"/>
      <c r="R36" s="144"/>
      <c r="S36" s="144"/>
      <c r="T36">
        <f t="shared" si="0"/>
        <v>0</v>
      </c>
    </row>
    <row r="37" spans="2:20" x14ac:dyDescent="0.25">
      <c r="B37" s="62">
        <v>13439</v>
      </c>
      <c r="C37" s="81" t="s">
        <v>73</v>
      </c>
      <c r="D37" s="81"/>
      <c r="E37" s="81"/>
      <c r="F37" s="81"/>
      <c r="G37" s="81"/>
      <c r="H37" s="82"/>
      <c r="I37" s="30">
        <v>21</v>
      </c>
      <c r="J37" s="46"/>
      <c r="L37" s="144" t="s">
        <v>150</v>
      </c>
      <c r="M37" s="144"/>
      <c r="N37" s="144">
        <v>1</v>
      </c>
      <c r="O37" s="144"/>
      <c r="P37" s="144"/>
      <c r="Q37" s="144"/>
      <c r="R37" s="144"/>
      <c r="S37" s="144"/>
      <c r="T37">
        <f t="shared" si="0"/>
        <v>1</v>
      </c>
    </row>
    <row r="38" spans="2:20" x14ac:dyDescent="0.25">
      <c r="B38" s="55">
        <v>2156</v>
      </c>
      <c r="C38" s="78" t="s">
        <v>34</v>
      </c>
      <c r="D38" s="79"/>
      <c r="E38" s="79"/>
      <c r="F38" s="79"/>
      <c r="G38" s="79"/>
      <c r="H38" s="80"/>
      <c r="I38" s="30">
        <v>102</v>
      </c>
      <c r="J38" s="46"/>
      <c r="L38" s="144" t="s">
        <v>145</v>
      </c>
      <c r="M38" s="144">
        <v>8</v>
      </c>
      <c r="N38" s="144"/>
      <c r="O38" s="144">
        <v>50</v>
      </c>
      <c r="P38" s="144"/>
      <c r="Q38" s="144"/>
      <c r="R38" s="144"/>
      <c r="S38" s="144">
        <v>102</v>
      </c>
      <c r="T38">
        <f t="shared" si="0"/>
        <v>160</v>
      </c>
    </row>
    <row r="39" spans="2:20" x14ac:dyDescent="0.25">
      <c r="B39" s="55">
        <v>1843</v>
      </c>
      <c r="C39" s="81" t="s">
        <v>48</v>
      </c>
      <c r="D39" s="81"/>
      <c r="E39" s="81"/>
      <c r="F39" s="81"/>
      <c r="G39" s="81"/>
      <c r="H39" s="82"/>
      <c r="I39" s="30">
        <v>21</v>
      </c>
      <c r="J39" s="46"/>
      <c r="L39" s="144" t="s">
        <v>146</v>
      </c>
      <c r="M39" s="144">
        <v>3</v>
      </c>
      <c r="N39" s="144"/>
      <c r="O39" s="144">
        <v>6</v>
      </c>
      <c r="P39" s="144"/>
      <c r="Q39" s="144"/>
      <c r="R39" s="144"/>
      <c r="S39" s="144">
        <v>1</v>
      </c>
      <c r="T39">
        <f t="shared" si="0"/>
        <v>10</v>
      </c>
    </row>
    <row r="40" spans="2:20" x14ac:dyDescent="0.25">
      <c r="B40" s="55">
        <v>2164</v>
      </c>
      <c r="C40" s="81" t="s">
        <v>49</v>
      </c>
      <c r="D40" s="81"/>
      <c r="E40" s="81"/>
      <c r="F40" s="81"/>
      <c r="G40" s="81"/>
      <c r="H40" s="82"/>
      <c r="I40" s="30">
        <v>21</v>
      </c>
      <c r="J40" s="46"/>
      <c r="L40" s="144"/>
      <c r="M40" s="144"/>
      <c r="N40" s="144"/>
      <c r="O40" s="144"/>
      <c r="P40" s="144"/>
      <c r="Q40" s="144"/>
      <c r="R40" s="144"/>
      <c r="S40" s="144"/>
    </row>
    <row r="41" spans="2:20" x14ac:dyDescent="0.25">
      <c r="B41" s="55">
        <v>2217</v>
      </c>
      <c r="C41" s="81" t="s">
        <v>50</v>
      </c>
      <c r="D41" s="81"/>
      <c r="E41" s="81"/>
      <c r="F41" s="81"/>
      <c r="G41" s="81"/>
      <c r="H41" s="82"/>
      <c r="I41" s="30">
        <v>21</v>
      </c>
      <c r="J41" s="46"/>
      <c r="L41" s="144" t="s">
        <v>147</v>
      </c>
      <c r="M41" s="144"/>
      <c r="N41" s="144"/>
      <c r="O41" s="144"/>
      <c r="P41" s="144"/>
      <c r="Q41" s="144"/>
      <c r="R41" s="144"/>
      <c r="S41" s="144">
        <v>15</v>
      </c>
      <c r="T41">
        <f t="shared" si="0"/>
        <v>15</v>
      </c>
    </row>
    <row r="42" spans="2:20" x14ac:dyDescent="0.25">
      <c r="B42" s="55">
        <v>1913</v>
      </c>
      <c r="C42" s="81" t="s">
        <v>42</v>
      </c>
      <c r="D42" s="81"/>
      <c r="E42" s="81"/>
      <c r="F42" s="81"/>
      <c r="G42" s="81"/>
      <c r="H42" s="82"/>
      <c r="I42" s="30">
        <v>21</v>
      </c>
      <c r="J42" s="46"/>
      <c r="L42" s="144" t="s">
        <v>155</v>
      </c>
      <c r="M42" s="144"/>
      <c r="N42" s="144"/>
      <c r="O42" s="144"/>
      <c r="P42" s="144"/>
      <c r="Q42" s="144">
        <v>2060</v>
      </c>
      <c r="R42" s="144">
        <v>120</v>
      </c>
      <c r="S42" s="144"/>
      <c r="T42">
        <f t="shared" si="0"/>
        <v>2180</v>
      </c>
    </row>
    <row r="43" spans="2:20" x14ac:dyDescent="0.25">
      <c r="B43" s="55">
        <v>1387</v>
      </c>
      <c r="C43" s="112" t="s">
        <v>36</v>
      </c>
      <c r="D43" s="112"/>
      <c r="E43" s="112"/>
      <c r="F43" s="112"/>
      <c r="G43" s="112"/>
      <c r="H43" s="113"/>
      <c r="I43" s="30">
        <v>21</v>
      </c>
      <c r="J43" s="46"/>
      <c r="L43" s="144" t="s">
        <v>153</v>
      </c>
      <c r="M43" s="144"/>
      <c r="N43" s="144"/>
      <c r="O43" s="144"/>
      <c r="P43" s="144"/>
      <c r="Q43" s="144">
        <v>250</v>
      </c>
      <c r="R43" s="144">
        <v>12</v>
      </c>
      <c r="S43" s="144"/>
      <c r="T43">
        <f t="shared" si="0"/>
        <v>262</v>
      </c>
    </row>
    <row r="44" spans="2:20" x14ac:dyDescent="0.25">
      <c r="B44" s="55">
        <v>1407</v>
      </c>
      <c r="C44" s="81" t="s">
        <v>25</v>
      </c>
      <c r="D44" s="81"/>
      <c r="E44" s="81"/>
      <c r="F44" s="81"/>
      <c r="G44" s="81"/>
      <c r="H44" s="82"/>
      <c r="I44" s="30">
        <v>21</v>
      </c>
      <c r="J44" s="46"/>
      <c r="L44" s="144" t="s">
        <v>154</v>
      </c>
      <c r="M44" s="144"/>
      <c r="N44" s="144"/>
      <c r="O44" s="144"/>
      <c r="P44" s="144"/>
      <c r="Q44" s="144">
        <v>120</v>
      </c>
      <c r="R44" s="144">
        <v>5</v>
      </c>
      <c r="S44" s="144"/>
      <c r="T44">
        <f t="shared" si="0"/>
        <v>125</v>
      </c>
    </row>
    <row r="45" spans="2:20" x14ac:dyDescent="0.25">
      <c r="B45" s="55">
        <v>1909</v>
      </c>
      <c r="C45" s="112" t="s">
        <v>35</v>
      </c>
      <c r="D45" s="112"/>
      <c r="E45" s="112"/>
      <c r="F45" s="112"/>
      <c r="G45" s="112"/>
      <c r="H45" s="113"/>
      <c r="I45" s="30">
        <v>21</v>
      </c>
      <c r="J45" s="46"/>
      <c r="L45" s="144" t="s">
        <v>152</v>
      </c>
      <c r="M45" s="144"/>
      <c r="N45" s="144"/>
      <c r="O45" s="144"/>
      <c r="P45" s="144"/>
      <c r="Q45" s="144">
        <v>180</v>
      </c>
      <c r="R45" s="144">
        <v>8</v>
      </c>
      <c r="S45" s="144"/>
      <c r="T45">
        <f t="shared" si="0"/>
        <v>188</v>
      </c>
    </row>
    <row r="46" spans="2:20" x14ac:dyDescent="0.25">
      <c r="B46" s="62">
        <v>9830</v>
      </c>
      <c r="C46" s="78" t="s">
        <v>67</v>
      </c>
      <c r="D46" s="79"/>
      <c r="E46" s="79"/>
      <c r="F46" s="79"/>
      <c r="G46" s="79"/>
      <c r="H46" s="80"/>
      <c r="I46" s="30">
        <v>42</v>
      </c>
      <c r="J46" s="46"/>
      <c r="L46" s="144" t="s">
        <v>156</v>
      </c>
      <c r="M46" s="144"/>
      <c r="N46" s="144"/>
      <c r="O46" s="144"/>
      <c r="P46" s="144"/>
      <c r="Q46" s="144">
        <v>880</v>
      </c>
      <c r="R46" s="144">
        <v>30</v>
      </c>
      <c r="S46" s="144"/>
      <c r="T46">
        <f t="shared" si="0"/>
        <v>910</v>
      </c>
    </row>
    <row r="47" spans="2:20" x14ac:dyDescent="0.25">
      <c r="B47" s="55">
        <v>12626</v>
      </c>
      <c r="C47" s="78" t="s">
        <v>44</v>
      </c>
      <c r="D47" s="79"/>
      <c r="E47" s="79"/>
      <c r="F47" s="79"/>
      <c r="G47" s="79"/>
      <c r="H47" s="80"/>
      <c r="I47" s="30">
        <v>84</v>
      </c>
      <c r="J47" s="46"/>
      <c r="L47" s="144" t="s">
        <v>151</v>
      </c>
      <c r="M47" s="144"/>
      <c r="N47" s="144"/>
      <c r="O47" s="144"/>
      <c r="P47" s="144"/>
      <c r="Q47" s="144">
        <v>360</v>
      </c>
      <c r="R47" s="144">
        <v>9</v>
      </c>
      <c r="S47" s="144"/>
      <c r="T47">
        <f t="shared" si="0"/>
        <v>369</v>
      </c>
    </row>
    <row r="48" spans="2:20" ht="15.75" thickBot="1" x14ac:dyDescent="0.3">
      <c r="B48" s="56">
        <v>1688</v>
      </c>
      <c r="C48" s="96" t="s">
        <v>15</v>
      </c>
      <c r="D48" s="97"/>
      <c r="E48" s="97"/>
      <c r="F48" s="97"/>
      <c r="G48" s="97"/>
      <c r="H48" s="98"/>
      <c r="I48" s="31">
        <v>0</v>
      </c>
      <c r="J48" s="47"/>
    </row>
    <row r="49" spans="2:21" ht="15.75" thickBot="1" x14ac:dyDescent="0.3">
      <c r="B49" s="68" t="s">
        <v>107</v>
      </c>
      <c r="C49" s="118"/>
      <c r="D49" s="118"/>
      <c r="E49" s="118"/>
      <c r="F49" s="118"/>
      <c r="G49" s="118"/>
      <c r="H49" s="118"/>
      <c r="I49" s="118"/>
      <c r="J49" s="119"/>
      <c r="L49" s="99" t="s">
        <v>71</v>
      </c>
      <c r="M49" s="100"/>
      <c r="N49" s="100"/>
      <c r="O49" s="100"/>
      <c r="P49" s="100"/>
      <c r="Q49" s="100"/>
      <c r="R49" s="100"/>
      <c r="S49" s="100"/>
      <c r="T49" s="100"/>
      <c r="U49" s="101"/>
    </row>
    <row r="50" spans="2:21" ht="15.75" thickBot="1" x14ac:dyDescent="0.3">
      <c r="B50" s="20" t="s">
        <v>135</v>
      </c>
      <c r="C50" s="102" t="s">
        <v>1</v>
      </c>
      <c r="D50" s="103"/>
      <c r="E50" s="103"/>
      <c r="F50" s="103"/>
      <c r="G50" s="103"/>
      <c r="H50" s="104"/>
      <c r="I50" s="5" t="s">
        <v>134</v>
      </c>
      <c r="J50" s="20" t="s">
        <v>133</v>
      </c>
      <c r="L50" s="99" t="s">
        <v>163</v>
      </c>
      <c r="M50" s="100"/>
      <c r="N50" s="101"/>
      <c r="O50" s="164">
        <v>10.5</v>
      </c>
      <c r="P50" s="164"/>
      <c r="Q50" s="153"/>
      <c r="R50" s="64" t="s">
        <v>164</v>
      </c>
      <c r="S50" s="165">
        <v>2</v>
      </c>
      <c r="T50" s="154" t="s">
        <v>158</v>
      </c>
      <c r="U50" s="155"/>
    </row>
    <row r="51" spans="2:21" ht="15.75" thickBot="1" x14ac:dyDescent="0.3">
      <c r="B51" s="61">
        <v>11906</v>
      </c>
      <c r="C51" s="75" t="s">
        <v>108</v>
      </c>
      <c r="D51" s="76"/>
      <c r="E51" s="76"/>
      <c r="F51" s="76"/>
      <c r="G51" s="76"/>
      <c r="H51" s="77"/>
      <c r="I51" s="29">
        <v>0</v>
      </c>
      <c r="J51" s="49"/>
      <c r="L51" s="72" t="s">
        <v>1</v>
      </c>
      <c r="M51" s="73"/>
      <c r="N51" s="73"/>
      <c r="O51" s="73"/>
      <c r="P51" s="73"/>
      <c r="Q51" s="74"/>
      <c r="R51" s="5" t="s">
        <v>159</v>
      </c>
      <c r="S51" s="13" t="s">
        <v>0</v>
      </c>
      <c r="T51" s="11" t="s">
        <v>160</v>
      </c>
      <c r="U51" s="156" t="s">
        <v>161</v>
      </c>
    </row>
    <row r="52" spans="2:21" x14ac:dyDescent="0.25">
      <c r="B52" s="62">
        <v>1641</v>
      </c>
      <c r="C52" s="78" t="s">
        <v>109</v>
      </c>
      <c r="D52" s="79"/>
      <c r="E52" s="79"/>
      <c r="F52" s="79"/>
      <c r="G52" s="79"/>
      <c r="H52" s="80"/>
      <c r="I52" s="30">
        <v>0</v>
      </c>
      <c r="J52" s="46"/>
      <c r="L52" s="137" t="s">
        <v>30</v>
      </c>
      <c r="M52" s="76"/>
      <c r="N52" s="76"/>
      <c r="O52" s="76"/>
      <c r="P52" s="76"/>
      <c r="Q52" s="77"/>
      <c r="R52" s="21">
        <v>2</v>
      </c>
      <c r="S52" s="12">
        <f>R52*O50*S50</f>
        <v>42</v>
      </c>
      <c r="T52" s="185">
        <v>51.4</v>
      </c>
      <c r="U52" s="158">
        <f t="shared" ref="U52:U65" si="1">S52*T52</f>
        <v>2158.7999999999997</v>
      </c>
    </row>
    <row r="53" spans="2:21" x14ac:dyDescent="0.25">
      <c r="B53" s="62">
        <v>13841</v>
      </c>
      <c r="C53" s="78" t="s">
        <v>110</v>
      </c>
      <c r="D53" s="79"/>
      <c r="E53" s="79"/>
      <c r="F53" s="79"/>
      <c r="G53" s="79"/>
      <c r="H53" s="80"/>
      <c r="I53" s="30">
        <v>0</v>
      </c>
      <c r="J53" s="46"/>
      <c r="L53" s="159" t="s">
        <v>32</v>
      </c>
      <c r="M53" s="79"/>
      <c r="N53" s="79"/>
      <c r="O53" s="79"/>
      <c r="P53" s="79"/>
      <c r="Q53" s="80"/>
      <c r="R53" s="27">
        <v>1</v>
      </c>
      <c r="S53" s="3">
        <f>R53*O50*S50</f>
        <v>21</v>
      </c>
      <c r="T53" s="185">
        <v>48.5</v>
      </c>
      <c r="U53" s="186">
        <f t="shared" si="1"/>
        <v>1018.5</v>
      </c>
    </row>
    <row r="54" spans="2:21" x14ac:dyDescent="0.25">
      <c r="B54" s="62">
        <v>1928</v>
      </c>
      <c r="C54" s="78" t="s">
        <v>111</v>
      </c>
      <c r="D54" s="79"/>
      <c r="E54" s="79"/>
      <c r="F54" s="79"/>
      <c r="G54" s="79"/>
      <c r="H54" s="80"/>
      <c r="I54" s="30">
        <v>0</v>
      </c>
      <c r="J54" s="46"/>
      <c r="L54" s="134" t="s">
        <v>73</v>
      </c>
      <c r="M54" s="81"/>
      <c r="N54" s="81"/>
      <c r="O54" s="81"/>
      <c r="P54" s="81"/>
      <c r="Q54" s="82"/>
      <c r="R54" s="27">
        <v>1</v>
      </c>
      <c r="S54" s="3">
        <f>R54*O50*S50</f>
        <v>21</v>
      </c>
      <c r="T54" s="185">
        <v>93.68</v>
      </c>
      <c r="U54" s="186">
        <f t="shared" si="1"/>
        <v>1967.2800000000002</v>
      </c>
    </row>
    <row r="55" spans="2:21" x14ac:dyDescent="0.25">
      <c r="B55" s="62">
        <v>11936</v>
      </c>
      <c r="C55" s="78" t="s">
        <v>112</v>
      </c>
      <c r="D55" s="79"/>
      <c r="E55" s="79"/>
      <c r="F55" s="79"/>
      <c r="G55" s="79"/>
      <c r="H55" s="80"/>
      <c r="I55" s="30">
        <v>0</v>
      </c>
      <c r="J55" s="46"/>
      <c r="L55" s="159" t="s">
        <v>34</v>
      </c>
      <c r="M55" s="79"/>
      <c r="N55" s="79"/>
      <c r="O55" s="79"/>
      <c r="P55" s="79"/>
      <c r="Q55" s="80"/>
      <c r="R55" s="27">
        <v>3.25</v>
      </c>
      <c r="S55" s="3">
        <f>R55*O50*S50</f>
        <v>68.25</v>
      </c>
      <c r="T55" s="185">
        <v>40</v>
      </c>
      <c r="U55" s="186">
        <f t="shared" si="1"/>
        <v>2730</v>
      </c>
    </row>
    <row r="56" spans="2:21" x14ac:dyDescent="0.25">
      <c r="B56" s="62">
        <v>2129</v>
      </c>
      <c r="C56" s="78" t="s">
        <v>77</v>
      </c>
      <c r="D56" s="79"/>
      <c r="E56" s="79"/>
      <c r="F56" s="79"/>
      <c r="G56" s="79"/>
      <c r="H56" s="80"/>
      <c r="I56" s="30">
        <v>0</v>
      </c>
      <c r="J56" s="46"/>
      <c r="L56" s="134" t="s">
        <v>48</v>
      </c>
      <c r="M56" s="81"/>
      <c r="N56" s="81"/>
      <c r="O56" s="81"/>
      <c r="P56" s="81"/>
      <c r="Q56" s="82"/>
      <c r="R56" s="27">
        <v>2</v>
      </c>
      <c r="S56" s="3">
        <f>R56*O50*S50</f>
        <v>42</v>
      </c>
      <c r="T56" s="187">
        <v>19.07</v>
      </c>
      <c r="U56" s="186">
        <f t="shared" si="1"/>
        <v>800.94</v>
      </c>
    </row>
    <row r="57" spans="2:21" x14ac:dyDescent="0.25">
      <c r="B57" s="62">
        <v>1909</v>
      </c>
      <c r="C57" s="78" t="s">
        <v>35</v>
      </c>
      <c r="D57" s="79"/>
      <c r="E57" s="79"/>
      <c r="F57" s="79"/>
      <c r="G57" s="79"/>
      <c r="H57" s="80"/>
      <c r="I57" s="30">
        <v>0</v>
      </c>
      <c r="J57" s="46"/>
      <c r="L57" s="134" t="s">
        <v>49</v>
      </c>
      <c r="M57" s="81"/>
      <c r="N57" s="81"/>
      <c r="O57" s="81"/>
      <c r="P57" s="81"/>
      <c r="Q57" s="82"/>
      <c r="R57" s="27">
        <v>1</v>
      </c>
      <c r="S57" s="3">
        <f>R57*O50*S50</f>
        <v>21</v>
      </c>
      <c r="T57" s="187">
        <v>43.87</v>
      </c>
      <c r="U57" s="186">
        <f t="shared" si="1"/>
        <v>921.27</v>
      </c>
    </row>
    <row r="58" spans="2:21" x14ac:dyDescent="0.25">
      <c r="B58" s="62">
        <v>2415</v>
      </c>
      <c r="C58" s="78" t="s">
        <v>117</v>
      </c>
      <c r="D58" s="79"/>
      <c r="E58" s="79"/>
      <c r="F58" s="79"/>
      <c r="G58" s="79"/>
      <c r="H58" s="80"/>
      <c r="I58" s="30">
        <v>0</v>
      </c>
      <c r="J58" s="46"/>
      <c r="L58" s="134" t="s">
        <v>50</v>
      </c>
      <c r="M58" s="81"/>
      <c r="N58" s="81"/>
      <c r="O58" s="81"/>
      <c r="P58" s="81"/>
      <c r="Q58" s="82"/>
      <c r="R58" s="27">
        <v>1</v>
      </c>
      <c r="S58" s="3">
        <f>R58*O50*S50</f>
        <v>21</v>
      </c>
      <c r="T58" s="187">
        <v>161.6</v>
      </c>
      <c r="U58" s="186">
        <f t="shared" si="1"/>
        <v>3393.6</v>
      </c>
    </row>
    <row r="59" spans="2:21" x14ac:dyDescent="0.25">
      <c r="B59" s="62">
        <v>1357</v>
      </c>
      <c r="C59" s="78" t="s">
        <v>118</v>
      </c>
      <c r="D59" s="79"/>
      <c r="E59" s="79"/>
      <c r="F59" s="79"/>
      <c r="G59" s="79"/>
      <c r="H59" s="80"/>
      <c r="I59" s="30">
        <v>0</v>
      </c>
      <c r="J59" s="46"/>
      <c r="L59" s="134" t="s">
        <v>42</v>
      </c>
      <c r="M59" s="81"/>
      <c r="N59" s="81"/>
      <c r="O59" s="81"/>
      <c r="P59" s="81"/>
      <c r="Q59" s="82"/>
      <c r="R59" s="27">
        <v>1</v>
      </c>
      <c r="S59" s="3">
        <f>R59*O50*S50</f>
        <v>21</v>
      </c>
      <c r="T59" s="187">
        <v>5.26</v>
      </c>
      <c r="U59" s="186">
        <f t="shared" si="1"/>
        <v>110.46</v>
      </c>
    </row>
    <row r="60" spans="2:21" x14ac:dyDescent="0.25">
      <c r="B60" s="62">
        <v>14316</v>
      </c>
      <c r="C60" s="127" t="s">
        <v>119</v>
      </c>
      <c r="D60" s="79"/>
      <c r="E60" s="79"/>
      <c r="F60" s="79"/>
      <c r="G60" s="79"/>
      <c r="H60" s="80"/>
      <c r="I60" s="30">
        <v>0</v>
      </c>
      <c r="J60" s="46"/>
      <c r="L60" s="183" t="s">
        <v>36</v>
      </c>
      <c r="M60" s="112"/>
      <c r="N60" s="112"/>
      <c r="O60" s="112"/>
      <c r="P60" s="112"/>
      <c r="Q60" s="113"/>
      <c r="R60" s="27">
        <v>1</v>
      </c>
      <c r="S60" s="3">
        <f>R60*O50*S50</f>
        <v>21</v>
      </c>
      <c r="T60" s="185">
        <v>10.59</v>
      </c>
      <c r="U60" s="186">
        <f t="shared" si="1"/>
        <v>222.39</v>
      </c>
    </row>
    <row r="61" spans="2:21" ht="15.75" thickBot="1" x14ac:dyDescent="0.3">
      <c r="B61" s="63">
        <v>1882</v>
      </c>
      <c r="C61" s="96" t="s">
        <v>120</v>
      </c>
      <c r="D61" s="97"/>
      <c r="E61" s="97"/>
      <c r="F61" s="97"/>
      <c r="G61" s="97"/>
      <c r="H61" s="98"/>
      <c r="I61" s="31">
        <v>0</v>
      </c>
      <c r="J61" s="47"/>
      <c r="L61" s="134" t="s">
        <v>25</v>
      </c>
      <c r="M61" s="81"/>
      <c r="N61" s="81"/>
      <c r="O61" s="81"/>
      <c r="P61" s="81"/>
      <c r="Q61" s="82"/>
      <c r="R61" s="27">
        <v>1</v>
      </c>
      <c r="S61" s="3">
        <f>R61*O50*S50</f>
        <v>21</v>
      </c>
      <c r="T61" s="185">
        <v>7.54</v>
      </c>
      <c r="U61" s="186">
        <f t="shared" si="1"/>
        <v>158.34</v>
      </c>
    </row>
    <row r="62" spans="2:21" ht="15.75" thickBot="1" x14ac:dyDescent="0.3">
      <c r="B62" s="71" t="s">
        <v>113</v>
      </c>
      <c r="C62" s="116"/>
      <c r="D62" s="116"/>
      <c r="E62" s="116"/>
      <c r="F62" s="116"/>
      <c r="G62" s="116"/>
      <c r="H62" s="116"/>
      <c r="I62" s="116"/>
      <c r="J62" s="117"/>
      <c r="L62" s="183" t="s">
        <v>35</v>
      </c>
      <c r="M62" s="112"/>
      <c r="N62" s="112"/>
      <c r="O62" s="112"/>
      <c r="P62" s="112"/>
      <c r="Q62" s="113"/>
      <c r="R62" s="28">
        <v>1</v>
      </c>
      <c r="S62" s="3">
        <f>R62*O50*S50</f>
        <v>21</v>
      </c>
      <c r="T62" s="185">
        <v>4.22</v>
      </c>
      <c r="U62" s="186">
        <f t="shared" si="1"/>
        <v>88.61999999999999</v>
      </c>
    </row>
    <row r="63" spans="2:21" ht="15.75" thickBot="1" x14ac:dyDescent="0.3">
      <c r="B63" s="20" t="s">
        <v>135</v>
      </c>
      <c r="C63" s="102" t="s">
        <v>1</v>
      </c>
      <c r="D63" s="103"/>
      <c r="E63" s="103"/>
      <c r="F63" s="103"/>
      <c r="G63" s="103"/>
      <c r="H63" s="104"/>
      <c r="I63" s="5" t="s">
        <v>134</v>
      </c>
      <c r="J63" s="20" t="s">
        <v>133</v>
      </c>
      <c r="L63" s="159" t="s">
        <v>67</v>
      </c>
      <c r="M63" s="79"/>
      <c r="N63" s="79"/>
      <c r="O63" s="79"/>
      <c r="P63" s="79"/>
      <c r="Q63" s="80"/>
      <c r="R63" s="27">
        <v>2</v>
      </c>
      <c r="S63" s="3">
        <f>R63*O50*S50</f>
        <v>42</v>
      </c>
      <c r="T63" s="188">
        <v>10.15</v>
      </c>
      <c r="U63" s="186">
        <f t="shared" si="1"/>
        <v>426.3</v>
      </c>
    </row>
    <row r="64" spans="2:21" x14ac:dyDescent="0.25">
      <c r="B64" s="61">
        <v>2120</v>
      </c>
      <c r="C64" s="75" t="s">
        <v>114</v>
      </c>
      <c r="D64" s="76"/>
      <c r="E64" s="76"/>
      <c r="F64" s="76"/>
      <c r="G64" s="76"/>
      <c r="H64" s="77"/>
      <c r="I64" s="29">
        <v>0</v>
      </c>
      <c r="J64" s="49"/>
      <c r="L64" s="159" t="s">
        <v>44</v>
      </c>
      <c r="M64" s="79"/>
      <c r="N64" s="79"/>
      <c r="O64" s="79"/>
      <c r="P64" s="79"/>
      <c r="Q64" s="80"/>
      <c r="R64" s="22">
        <v>4</v>
      </c>
      <c r="S64" s="3">
        <f>R64*O50*S50</f>
        <v>84</v>
      </c>
      <c r="T64" s="189">
        <v>2.1</v>
      </c>
      <c r="U64" s="160">
        <f t="shared" si="1"/>
        <v>176.4</v>
      </c>
    </row>
    <row r="65" spans="2:21" ht="15.75" thickBot="1" x14ac:dyDescent="0.3">
      <c r="B65" s="62">
        <v>10305</v>
      </c>
      <c r="C65" s="78" t="s">
        <v>115</v>
      </c>
      <c r="D65" s="79"/>
      <c r="E65" s="79"/>
      <c r="F65" s="79"/>
      <c r="G65" s="79"/>
      <c r="H65" s="80"/>
      <c r="I65" s="30">
        <v>0</v>
      </c>
      <c r="J65" s="46"/>
      <c r="L65" s="136" t="s">
        <v>15</v>
      </c>
      <c r="M65" s="97"/>
      <c r="N65" s="97"/>
      <c r="O65" s="97"/>
      <c r="P65" s="97"/>
      <c r="Q65" s="98"/>
      <c r="R65" s="190">
        <v>2</v>
      </c>
      <c r="S65" s="4">
        <f>R65*O50*S50</f>
        <v>42</v>
      </c>
      <c r="T65" s="191">
        <v>8.6199999999999992</v>
      </c>
      <c r="U65" s="192">
        <f t="shared" si="1"/>
        <v>362.03999999999996</v>
      </c>
    </row>
    <row r="66" spans="2:21" x14ac:dyDescent="0.25">
      <c r="B66" s="62">
        <v>2073</v>
      </c>
      <c r="C66" s="81" t="s">
        <v>116</v>
      </c>
      <c r="D66" s="81"/>
      <c r="E66" s="81"/>
      <c r="F66" s="81"/>
      <c r="G66" s="81"/>
      <c r="H66" s="82"/>
      <c r="I66" s="30">
        <v>0</v>
      </c>
      <c r="J66" s="46"/>
    </row>
    <row r="67" spans="2:21" x14ac:dyDescent="0.25">
      <c r="B67" s="62">
        <v>2129</v>
      </c>
      <c r="C67" s="81" t="s">
        <v>77</v>
      </c>
      <c r="D67" s="81"/>
      <c r="E67" s="81"/>
      <c r="F67" s="81"/>
      <c r="G67" s="81"/>
      <c r="H67" s="82"/>
      <c r="I67" s="30">
        <v>0</v>
      </c>
      <c r="J67" s="46"/>
    </row>
    <row r="68" spans="2:21" x14ac:dyDescent="0.25">
      <c r="B68" s="62">
        <v>9830</v>
      </c>
      <c r="C68" s="78" t="s">
        <v>67</v>
      </c>
      <c r="D68" s="79"/>
      <c r="E68" s="79"/>
      <c r="F68" s="79"/>
      <c r="G68" s="79"/>
      <c r="H68" s="80"/>
      <c r="I68" s="30">
        <v>0</v>
      </c>
      <c r="J68" s="46"/>
    </row>
    <row r="69" spans="2:21" x14ac:dyDescent="0.25">
      <c r="B69" s="55">
        <v>12626</v>
      </c>
      <c r="C69" s="78" t="s">
        <v>44</v>
      </c>
      <c r="D69" s="79"/>
      <c r="E69" s="79"/>
      <c r="F69" s="79"/>
      <c r="G69" s="79"/>
      <c r="H69" s="80"/>
      <c r="I69" s="22">
        <v>0</v>
      </c>
      <c r="J69" s="46"/>
    </row>
    <row r="70" spans="2:21" ht="15.75" thickBot="1" x14ac:dyDescent="0.3">
      <c r="B70" s="56">
        <v>1909</v>
      </c>
      <c r="C70" s="120" t="s">
        <v>35</v>
      </c>
      <c r="D70" s="120"/>
      <c r="E70" s="120"/>
      <c r="F70" s="120"/>
      <c r="G70" s="120"/>
      <c r="H70" s="121"/>
      <c r="I70" s="40">
        <v>0</v>
      </c>
      <c r="J70" s="47"/>
    </row>
    <row r="71" spans="2:21" ht="15.75" thickBot="1" x14ac:dyDescent="0.3">
      <c r="B71" s="68" t="s">
        <v>121</v>
      </c>
      <c r="C71" s="69"/>
      <c r="D71" s="69"/>
      <c r="E71" s="69"/>
      <c r="F71" s="69"/>
      <c r="G71" s="69"/>
      <c r="H71" s="69"/>
      <c r="I71" s="69"/>
      <c r="J71" s="119"/>
    </row>
    <row r="72" spans="2:21" ht="15.75" thickBot="1" x14ac:dyDescent="0.3">
      <c r="B72" s="20" t="s">
        <v>135</v>
      </c>
      <c r="C72" s="102" t="s">
        <v>1</v>
      </c>
      <c r="D72" s="103"/>
      <c r="E72" s="103"/>
      <c r="F72" s="103"/>
      <c r="G72" s="103"/>
      <c r="H72" s="104"/>
      <c r="I72" s="5" t="s">
        <v>134</v>
      </c>
      <c r="J72" s="20" t="s">
        <v>133</v>
      </c>
    </row>
    <row r="73" spans="2:21" x14ac:dyDescent="0.25">
      <c r="B73" s="61">
        <v>2141</v>
      </c>
      <c r="C73" s="124" t="s">
        <v>81</v>
      </c>
      <c r="D73" s="125"/>
      <c r="E73" s="125"/>
      <c r="F73" s="125"/>
      <c r="G73" s="125"/>
      <c r="H73" s="126"/>
      <c r="I73" s="28">
        <v>0</v>
      </c>
      <c r="J73" s="49"/>
    </row>
    <row r="74" spans="2:21" x14ac:dyDescent="0.25">
      <c r="B74" s="62">
        <v>1601</v>
      </c>
      <c r="C74" s="78" t="s">
        <v>79</v>
      </c>
      <c r="D74" s="79"/>
      <c r="E74" s="79"/>
      <c r="F74" s="79"/>
      <c r="G74" s="79"/>
      <c r="H74" s="80"/>
      <c r="I74" s="30">
        <v>0</v>
      </c>
      <c r="J74" s="46"/>
    </row>
    <row r="75" spans="2:21" x14ac:dyDescent="0.25">
      <c r="B75" s="62">
        <v>2049</v>
      </c>
      <c r="C75" s="81" t="s">
        <v>78</v>
      </c>
      <c r="D75" s="81"/>
      <c r="E75" s="81"/>
      <c r="F75" s="81"/>
      <c r="G75" s="81"/>
      <c r="H75" s="82"/>
      <c r="I75" s="30">
        <v>0</v>
      </c>
      <c r="J75" s="46"/>
    </row>
    <row r="76" spans="2:21" x14ac:dyDescent="0.25">
      <c r="B76" s="62">
        <v>1407</v>
      </c>
      <c r="C76" s="51" t="s">
        <v>25</v>
      </c>
      <c r="D76" s="6"/>
      <c r="E76" s="6"/>
      <c r="F76" s="6"/>
      <c r="G76" s="6"/>
      <c r="H76" s="7"/>
      <c r="I76" s="30">
        <v>0</v>
      </c>
      <c r="J76" s="46"/>
    </row>
    <row r="77" spans="2:21" x14ac:dyDescent="0.25">
      <c r="B77" s="62">
        <v>2129</v>
      </c>
      <c r="C77" s="81" t="s">
        <v>77</v>
      </c>
      <c r="D77" s="81"/>
      <c r="E77" s="81"/>
      <c r="F77" s="81"/>
      <c r="G77" s="81"/>
      <c r="H77" s="82"/>
      <c r="I77" s="30">
        <v>0</v>
      </c>
      <c r="J77" s="46"/>
    </row>
    <row r="78" spans="2:21" x14ac:dyDescent="0.25">
      <c r="B78" s="62">
        <v>9830</v>
      </c>
      <c r="C78" s="78" t="s">
        <v>67</v>
      </c>
      <c r="D78" s="79"/>
      <c r="E78" s="79"/>
      <c r="F78" s="79"/>
      <c r="G78" s="79"/>
      <c r="H78" s="80"/>
      <c r="I78" s="30">
        <v>0</v>
      </c>
      <c r="J78" s="46"/>
    </row>
    <row r="79" spans="2:21" x14ac:dyDescent="0.25">
      <c r="B79" s="55">
        <v>12626</v>
      </c>
      <c r="C79" s="78" t="s">
        <v>44</v>
      </c>
      <c r="D79" s="79"/>
      <c r="E79" s="79"/>
      <c r="F79" s="79"/>
      <c r="G79" s="79"/>
      <c r="H79" s="80"/>
      <c r="I79" s="22">
        <v>0</v>
      </c>
      <c r="J79" s="46"/>
    </row>
    <row r="80" spans="2:21" ht="15.75" thickBot="1" x14ac:dyDescent="0.3">
      <c r="B80" s="56">
        <v>1909</v>
      </c>
      <c r="C80" s="122" t="s">
        <v>35</v>
      </c>
      <c r="D80" s="122"/>
      <c r="E80" s="122"/>
      <c r="F80" s="122"/>
      <c r="G80" s="122"/>
      <c r="H80" s="123"/>
      <c r="I80" s="31">
        <v>0</v>
      </c>
      <c r="J80" s="47"/>
    </row>
    <row r="81" spans="3:21" x14ac:dyDescent="0.25">
      <c r="C81" s="8"/>
      <c r="D81" s="8"/>
      <c r="E81" s="8"/>
      <c r="F81" s="8"/>
      <c r="G81" s="8"/>
      <c r="H81" s="8"/>
      <c r="I81" s="9"/>
    </row>
    <row r="87" spans="3:21" ht="15.75" thickBot="1" x14ac:dyDescent="0.3"/>
    <row r="88" spans="3:21" ht="15.75" thickBot="1" x14ac:dyDescent="0.3">
      <c r="L88" s="99" t="s">
        <v>107</v>
      </c>
      <c r="M88" s="100"/>
      <c r="N88" s="100"/>
      <c r="O88" s="100"/>
      <c r="P88" s="100"/>
      <c r="Q88" s="100"/>
      <c r="R88" s="100"/>
      <c r="S88" s="100"/>
      <c r="T88" s="100"/>
      <c r="U88" s="101"/>
    </row>
    <row r="89" spans="3:21" ht="15.75" thickBot="1" x14ac:dyDescent="0.3">
      <c r="L89" s="99" t="s">
        <v>163</v>
      </c>
      <c r="M89" s="100"/>
      <c r="N89" s="101"/>
      <c r="O89" s="164">
        <v>15</v>
      </c>
      <c r="P89" s="164"/>
      <c r="Q89" s="153"/>
      <c r="R89" s="64" t="s">
        <v>164</v>
      </c>
      <c r="S89" s="165">
        <v>2</v>
      </c>
      <c r="T89" s="154" t="s">
        <v>158</v>
      </c>
      <c r="U89" s="155"/>
    </row>
    <row r="90" spans="3:21" ht="15.75" thickBot="1" x14ac:dyDescent="0.3">
      <c r="L90" s="72" t="s">
        <v>1</v>
      </c>
      <c r="M90" s="73"/>
      <c r="N90" s="73"/>
      <c r="O90" s="73"/>
      <c r="P90" s="73"/>
      <c r="Q90" s="74"/>
      <c r="R90" s="20" t="s">
        <v>159</v>
      </c>
      <c r="S90" s="13" t="s">
        <v>0</v>
      </c>
      <c r="T90" s="156" t="s">
        <v>160</v>
      </c>
      <c r="U90" s="156" t="s">
        <v>161</v>
      </c>
    </row>
    <row r="91" spans="3:21" x14ac:dyDescent="0.25">
      <c r="L91" s="137" t="s">
        <v>108</v>
      </c>
      <c r="M91" s="76"/>
      <c r="N91" s="76"/>
      <c r="O91" s="76"/>
      <c r="P91" s="76"/>
      <c r="Q91" s="77"/>
      <c r="R91" s="21">
        <v>3</v>
      </c>
      <c r="S91" s="12">
        <v>100</v>
      </c>
      <c r="T91" s="196">
        <v>95.62</v>
      </c>
      <c r="U91" s="158">
        <f t="shared" ref="U91:U101" si="2">S91*T91</f>
        <v>9562</v>
      </c>
    </row>
    <row r="92" spans="3:21" x14ac:dyDescent="0.25">
      <c r="L92" s="159" t="s">
        <v>109</v>
      </c>
      <c r="M92" s="79"/>
      <c r="N92" s="79"/>
      <c r="O92" s="79"/>
      <c r="P92" s="79"/>
      <c r="Q92" s="80"/>
      <c r="R92" s="22">
        <v>2</v>
      </c>
      <c r="S92" s="3">
        <v>0</v>
      </c>
      <c r="T92" s="173">
        <v>27.2</v>
      </c>
      <c r="U92" s="160">
        <f t="shared" si="2"/>
        <v>0</v>
      </c>
    </row>
    <row r="93" spans="3:21" x14ac:dyDescent="0.25">
      <c r="L93" s="159" t="s">
        <v>110</v>
      </c>
      <c r="M93" s="79"/>
      <c r="N93" s="79"/>
      <c r="O93" s="79"/>
      <c r="P93" s="79"/>
      <c r="Q93" s="80"/>
      <c r="R93" s="22">
        <v>1</v>
      </c>
      <c r="S93" s="3">
        <v>0</v>
      </c>
      <c r="T93" s="173">
        <v>46.88</v>
      </c>
      <c r="U93" s="160">
        <f t="shared" si="2"/>
        <v>0</v>
      </c>
    </row>
    <row r="94" spans="3:21" x14ac:dyDescent="0.25">
      <c r="L94" s="159" t="s">
        <v>111</v>
      </c>
      <c r="M94" s="79"/>
      <c r="N94" s="79"/>
      <c r="O94" s="79"/>
      <c r="P94" s="79"/>
      <c r="Q94" s="80"/>
      <c r="R94" s="22">
        <v>1</v>
      </c>
      <c r="S94" s="3">
        <f>R94*O89*S89</f>
        <v>30</v>
      </c>
      <c r="T94" s="173">
        <v>9.6</v>
      </c>
      <c r="U94" s="160">
        <f t="shared" si="2"/>
        <v>288</v>
      </c>
    </row>
    <row r="95" spans="3:21" x14ac:dyDescent="0.25">
      <c r="L95" s="159" t="s">
        <v>112</v>
      </c>
      <c r="M95" s="79"/>
      <c r="N95" s="79"/>
      <c r="O95" s="79"/>
      <c r="P95" s="79"/>
      <c r="Q95" s="80"/>
      <c r="R95" s="22">
        <v>1</v>
      </c>
      <c r="S95" s="3">
        <f>R95*O89*S89</f>
        <v>30</v>
      </c>
      <c r="T95" s="173">
        <v>80</v>
      </c>
      <c r="U95" s="160">
        <f t="shared" si="2"/>
        <v>2400</v>
      </c>
    </row>
    <row r="96" spans="3:21" x14ac:dyDescent="0.25">
      <c r="L96" s="159" t="s">
        <v>77</v>
      </c>
      <c r="M96" s="79"/>
      <c r="N96" s="79"/>
      <c r="O96" s="79"/>
      <c r="P96" s="79"/>
      <c r="Q96" s="80"/>
      <c r="R96" s="22">
        <v>0.2</v>
      </c>
      <c r="S96" s="3">
        <f>R96*O89*S89</f>
        <v>6</v>
      </c>
      <c r="T96" s="173">
        <v>15.79</v>
      </c>
      <c r="U96" s="160">
        <f t="shared" si="2"/>
        <v>94.74</v>
      </c>
    </row>
    <row r="97" spans="12:21" x14ac:dyDescent="0.25">
      <c r="L97" s="159" t="s">
        <v>35</v>
      </c>
      <c r="M97" s="79"/>
      <c r="N97" s="79"/>
      <c r="O97" s="79"/>
      <c r="P97" s="79"/>
      <c r="Q97" s="80"/>
      <c r="R97" s="22">
        <v>1</v>
      </c>
      <c r="S97" s="3">
        <f>R97*O89*S89</f>
        <v>30</v>
      </c>
      <c r="T97" s="173">
        <v>4.22</v>
      </c>
      <c r="U97" s="160">
        <f t="shared" si="2"/>
        <v>126.6</v>
      </c>
    </row>
    <row r="98" spans="12:21" x14ac:dyDescent="0.25">
      <c r="L98" s="159" t="s">
        <v>117</v>
      </c>
      <c r="M98" s="79"/>
      <c r="N98" s="79"/>
      <c r="O98" s="79"/>
      <c r="P98" s="79"/>
      <c r="Q98" s="80"/>
      <c r="R98" s="22">
        <v>2</v>
      </c>
      <c r="S98" s="3">
        <v>60</v>
      </c>
      <c r="T98" s="174">
        <v>102.88</v>
      </c>
      <c r="U98" s="160">
        <f t="shared" si="2"/>
        <v>6172.7999999999993</v>
      </c>
    </row>
    <row r="99" spans="12:21" x14ac:dyDescent="0.25">
      <c r="L99" s="159" t="s">
        <v>118</v>
      </c>
      <c r="M99" s="79"/>
      <c r="N99" s="79"/>
      <c r="O99" s="79"/>
      <c r="P99" s="79"/>
      <c r="Q99" s="80"/>
      <c r="R99" s="22">
        <v>1</v>
      </c>
      <c r="S99" s="3">
        <v>20</v>
      </c>
      <c r="T99" s="174">
        <v>8.8000000000000007</v>
      </c>
      <c r="U99" s="160">
        <f t="shared" si="2"/>
        <v>176</v>
      </c>
    </row>
    <row r="100" spans="12:21" x14ac:dyDescent="0.25">
      <c r="L100" s="175" t="s">
        <v>119</v>
      </c>
      <c r="M100" s="79"/>
      <c r="N100" s="79"/>
      <c r="O100" s="79"/>
      <c r="P100" s="79"/>
      <c r="Q100" s="80"/>
      <c r="R100" s="22">
        <v>4</v>
      </c>
      <c r="S100" s="3">
        <v>160</v>
      </c>
      <c r="T100" s="174">
        <v>0.34</v>
      </c>
      <c r="U100" s="160">
        <f t="shared" si="2"/>
        <v>54.400000000000006</v>
      </c>
    </row>
    <row r="101" spans="12:21" ht="15.75" thickBot="1" x14ac:dyDescent="0.3">
      <c r="L101" s="136" t="s">
        <v>120</v>
      </c>
      <c r="M101" s="97"/>
      <c r="N101" s="97"/>
      <c r="O101" s="97"/>
      <c r="P101" s="97"/>
      <c r="Q101" s="98"/>
      <c r="R101" s="23">
        <v>4</v>
      </c>
      <c r="S101" s="4">
        <v>160</v>
      </c>
      <c r="T101" s="176">
        <v>5.18</v>
      </c>
      <c r="U101" s="163">
        <f t="shared" si="2"/>
        <v>828.8</v>
      </c>
    </row>
    <row r="102" spans="12:21" ht="15.75" thickBot="1" x14ac:dyDescent="0.3">
      <c r="L102" s="8"/>
      <c r="M102" s="8"/>
      <c r="N102" s="8"/>
      <c r="O102" s="8"/>
      <c r="P102" s="8"/>
      <c r="Q102" s="8"/>
      <c r="R102" s="9"/>
      <c r="S102" s="9"/>
      <c r="T102" s="195" t="s">
        <v>175</v>
      </c>
      <c r="U102" s="192">
        <f>SUM(U91:U101)</f>
        <v>19703.34</v>
      </c>
    </row>
  </sheetData>
  <mergeCells count="114">
    <mergeCell ref="L97:Q97"/>
    <mergeCell ref="L98:Q98"/>
    <mergeCell ref="L99:Q99"/>
    <mergeCell ref="L100:Q100"/>
    <mergeCell ref="L101:Q101"/>
    <mergeCell ref="L92:Q92"/>
    <mergeCell ref="L93:Q93"/>
    <mergeCell ref="L94:Q94"/>
    <mergeCell ref="L95:Q95"/>
    <mergeCell ref="L96:Q96"/>
    <mergeCell ref="L89:N89"/>
    <mergeCell ref="O89:Q89"/>
    <mergeCell ref="T89:U89"/>
    <mergeCell ref="L90:Q90"/>
    <mergeCell ref="L91:Q91"/>
    <mergeCell ref="L62:Q62"/>
    <mergeCell ref="L63:Q63"/>
    <mergeCell ref="L64:Q64"/>
    <mergeCell ref="L65:Q65"/>
    <mergeCell ref="L88:U88"/>
    <mergeCell ref="L57:Q57"/>
    <mergeCell ref="L58:Q58"/>
    <mergeCell ref="L59:Q59"/>
    <mergeCell ref="L60:Q60"/>
    <mergeCell ref="L61:Q61"/>
    <mergeCell ref="L52:Q52"/>
    <mergeCell ref="L53:Q53"/>
    <mergeCell ref="L54:Q54"/>
    <mergeCell ref="L55:Q55"/>
    <mergeCell ref="L56:Q56"/>
    <mergeCell ref="L49:U49"/>
    <mergeCell ref="L50:N50"/>
    <mergeCell ref="O50:Q50"/>
    <mergeCell ref="T50:U50"/>
    <mergeCell ref="L51:Q51"/>
    <mergeCell ref="C46:H46"/>
    <mergeCell ref="C47:H47"/>
    <mergeCell ref="C48:H48"/>
    <mergeCell ref="C9:H9"/>
    <mergeCell ref="C7:H7"/>
    <mergeCell ref="C21:H21"/>
    <mergeCell ref="C40:H40"/>
    <mergeCell ref="C41:H41"/>
    <mergeCell ref="C42:H42"/>
    <mergeCell ref="C43:H43"/>
    <mergeCell ref="C44:H44"/>
    <mergeCell ref="C45:H45"/>
    <mergeCell ref="C35:H35"/>
    <mergeCell ref="C36:H36"/>
    <mergeCell ref="C37:H37"/>
    <mergeCell ref="C38:H38"/>
    <mergeCell ref="C29:H29"/>
    <mergeCell ref="C30:H30"/>
    <mergeCell ref="C39:H39"/>
    <mergeCell ref="C32:H32"/>
    <mergeCell ref="C34:H34"/>
    <mergeCell ref="C24:H24"/>
    <mergeCell ref="C25:H25"/>
    <mergeCell ref="C26:H26"/>
    <mergeCell ref="C27:H27"/>
    <mergeCell ref="C28:H28"/>
    <mergeCell ref="B2:J2"/>
    <mergeCell ref="C6:H6"/>
    <mergeCell ref="C8:H8"/>
    <mergeCell ref="C10:H10"/>
    <mergeCell ref="C11:H11"/>
    <mergeCell ref="C50:H50"/>
    <mergeCell ref="C4:H4"/>
    <mergeCell ref="C5:H5"/>
    <mergeCell ref="C3:E3"/>
    <mergeCell ref="F3:H3"/>
    <mergeCell ref="C12:H12"/>
    <mergeCell ref="C19:H19"/>
    <mergeCell ref="C20:H20"/>
    <mergeCell ref="C13:H13"/>
    <mergeCell ref="C14:H14"/>
    <mergeCell ref="C15:H15"/>
    <mergeCell ref="C16:H16"/>
    <mergeCell ref="C17:H17"/>
    <mergeCell ref="C31:H31"/>
    <mergeCell ref="C22:H22"/>
    <mergeCell ref="C23:H23"/>
    <mergeCell ref="C51:H51"/>
    <mergeCell ref="C52:H52"/>
    <mergeCell ref="C53:H53"/>
    <mergeCell ref="C54:H54"/>
    <mergeCell ref="C55:H55"/>
    <mergeCell ref="C61:H61"/>
    <mergeCell ref="C58:H58"/>
    <mergeCell ref="C59:H59"/>
    <mergeCell ref="C60:H60"/>
    <mergeCell ref="C57:H57"/>
    <mergeCell ref="C80:H80"/>
    <mergeCell ref="C73:H73"/>
    <mergeCell ref="C74:H74"/>
    <mergeCell ref="C75:H75"/>
    <mergeCell ref="C77:H77"/>
    <mergeCell ref="C78:H78"/>
    <mergeCell ref="B62:J62"/>
    <mergeCell ref="B49:J49"/>
    <mergeCell ref="B18:J18"/>
    <mergeCell ref="B33:J33"/>
    <mergeCell ref="C79:H79"/>
    <mergeCell ref="C72:H72"/>
    <mergeCell ref="B71:J71"/>
    <mergeCell ref="C66:H66"/>
    <mergeCell ref="C67:H67"/>
    <mergeCell ref="C70:H70"/>
    <mergeCell ref="C68:H68"/>
    <mergeCell ref="C69:H69"/>
    <mergeCell ref="C63:H63"/>
    <mergeCell ref="C64:H64"/>
    <mergeCell ref="C65:H65"/>
    <mergeCell ref="C56:H5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AC77-29DD-4C15-8DF7-35C6B682DAFE}">
  <dimension ref="A1:K42"/>
  <sheetViews>
    <sheetView topLeftCell="A10" workbookViewId="0">
      <selection activeCell="B16" sqref="B16:J24"/>
    </sheetView>
  </sheetViews>
  <sheetFormatPr defaultRowHeight="15" x14ac:dyDescent="0.25"/>
  <cols>
    <col min="1" max="1" width="5.7109375" customWidth="1"/>
    <col min="2" max="2" width="10.7109375" customWidth="1"/>
    <col min="8" max="8" width="6.85546875" customWidth="1"/>
    <col min="9" max="9" width="21.7109375" bestFit="1" customWidth="1"/>
    <col min="10" max="10" width="19.140625" bestFit="1" customWidth="1"/>
  </cols>
  <sheetData>
    <row r="1" spans="2:10" ht="15.75" thickBot="1" x14ac:dyDescent="0.3"/>
    <row r="2" spans="2:10" ht="15.75" thickBot="1" x14ac:dyDescent="0.3">
      <c r="B2" s="108" t="s">
        <v>54</v>
      </c>
      <c r="C2" s="69"/>
      <c r="D2" s="69"/>
      <c r="E2" s="69"/>
      <c r="F2" s="69"/>
      <c r="G2" s="69"/>
      <c r="H2" s="69"/>
      <c r="I2" s="69"/>
      <c r="J2" s="70"/>
    </row>
    <row r="3" spans="2:10" ht="15.75" hidden="1" thickBot="1" x14ac:dyDescent="0.3">
      <c r="C3" s="83" t="s">
        <v>16</v>
      </c>
      <c r="D3" s="84"/>
      <c r="E3" s="84"/>
      <c r="F3" s="84"/>
      <c r="G3" s="84"/>
      <c r="H3" s="85"/>
      <c r="I3" s="109">
        <v>0</v>
      </c>
      <c r="J3" s="110"/>
    </row>
    <row r="4" spans="2:10" ht="15.75" thickBot="1" x14ac:dyDescent="0.3">
      <c r="B4" s="20" t="s">
        <v>135</v>
      </c>
      <c r="C4" s="102" t="s">
        <v>1</v>
      </c>
      <c r="D4" s="103"/>
      <c r="E4" s="103"/>
      <c r="F4" s="103"/>
      <c r="G4" s="103"/>
      <c r="H4" s="104"/>
      <c r="I4" s="5" t="s">
        <v>134</v>
      </c>
      <c r="J4" s="20" t="s">
        <v>133</v>
      </c>
    </row>
    <row r="5" spans="2:10" x14ac:dyDescent="0.25">
      <c r="B5" s="61">
        <v>2040</v>
      </c>
      <c r="C5" s="75" t="s">
        <v>75</v>
      </c>
      <c r="D5" s="76"/>
      <c r="E5" s="76"/>
      <c r="F5" s="76"/>
      <c r="G5" s="76"/>
      <c r="H5" s="105"/>
      <c r="I5" s="12">
        <v>0</v>
      </c>
      <c r="J5" s="12"/>
    </row>
    <row r="6" spans="2:10" x14ac:dyDescent="0.25">
      <c r="B6" s="62">
        <v>2130</v>
      </c>
      <c r="C6" s="78" t="s">
        <v>77</v>
      </c>
      <c r="D6" s="79"/>
      <c r="E6" s="79"/>
      <c r="F6" s="79"/>
      <c r="G6" s="79"/>
      <c r="H6" s="106"/>
      <c r="I6" s="3">
        <v>0</v>
      </c>
      <c r="J6" s="3"/>
    </row>
    <row r="7" spans="2:10" x14ac:dyDescent="0.25">
      <c r="B7" s="62">
        <v>9931</v>
      </c>
      <c r="C7" s="130" t="s">
        <v>76</v>
      </c>
      <c r="D7" s="131"/>
      <c r="E7" s="131"/>
      <c r="F7" s="131"/>
      <c r="G7" s="131"/>
      <c r="H7" s="132"/>
      <c r="I7" s="3">
        <v>0</v>
      </c>
      <c r="J7" s="3"/>
    </row>
    <row r="8" spans="2:10" x14ac:dyDescent="0.25">
      <c r="B8" s="62">
        <v>1849</v>
      </c>
      <c r="C8" s="81" t="s">
        <v>128</v>
      </c>
      <c r="D8" s="81"/>
      <c r="E8" s="81"/>
      <c r="F8" s="81"/>
      <c r="G8" s="81"/>
      <c r="H8" s="82"/>
      <c r="I8" s="3">
        <v>0</v>
      </c>
      <c r="J8" s="3"/>
    </row>
    <row r="9" spans="2:10" x14ac:dyDescent="0.25">
      <c r="B9" s="62">
        <v>1909</v>
      </c>
      <c r="C9" s="112" t="s">
        <v>35</v>
      </c>
      <c r="D9" s="112"/>
      <c r="E9" s="112"/>
      <c r="F9" s="112"/>
      <c r="G9" s="112"/>
      <c r="H9" s="113"/>
      <c r="I9" s="3">
        <v>0</v>
      </c>
      <c r="J9" s="3"/>
    </row>
    <row r="10" spans="2:10" x14ac:dyDescent="0.25">
      <c r="B10" s="62">
        <v>9830</v>
      </c>
      <c r="C10" s="78" t="s">
        <v>67</v>
      </c>
      <c r="D10" s="79"/>
      <c r="E10" s="79"/>
      <c r="F10" s="79"/>
      <c r="G10" s="79"/>
      <c r="H10" s="106"/>
      <c r="I10" s="3">
        <v>0</v>
      </c>
      <c r="J10" s="3"/>
    </row>
    <row r="11" spans="2:10" x14ac:dyDescent="0.25">
      <c r="B11" s="55">
        <v>12626</v>
      </c>
      <c r="C11" s="78" t="s">
        <v>44</v>
      </c>
      <c r="D11" s="79"/>
      <c r="E11" s="79"/>
      <c r="F11" s="79"/>
      <c r="G11" s="79"/>
      <c r="H11" s="106"/>
      <c r="I11" s="3">
        <v>0</v>
      </c>
      <c r="J11" s="3"/>
    </row>
    <row r="12" spans="2:10" ht="15.75" thickBot="1" x14ac:dyDescent="0.3">
      <c r="B12" s="56">
        <v>1688</v>
      </c>
      <c r="C12" s="96" t="s">
        <v>15</v>
      </c>
      <c r="D12" s="97"/>
      <c r="E12" s="97"/>
      <c r="F12" s="97"/>
      <c r="G12" s="97"/>
      <c r="H12" s="133"/>
      <c r="I12" s="4">
        <v>0</v>
      </c>
      <c r="J12" s="4"/>
    </row>
    <row r="13" spans="2:10" ht="15.75" thickBot="1" x14ac:dyDescent="0.3">
      <c r="B13" s="68" t="s">
        <v>60</v>
      </c>
      <c r="C13" s="69"/>
      <c r="D13" s="69"/>
      <c r="E13" s="69"/>
      <c r="F13" s="69"/>
      <c r="G13" s="69"/>
      <c r="H13" s="69"/>
      <c r="I13" s="69"/>
      <c r="J13" s="70"/>
    </row>
    <row r="14" spans="2:10" ht="15.75" thickBot="1" x14ac:dyDescent="0.3">
      <c r="C14" s="83" t="s">
        <v>16</v>
      </c>
      <c r="D14" s="84"/>
      <c r="E14" s="84"/>
      <c r="F14" s="84"/>
      <c r="G14" s="84"/>
      <c r="H14" s="85"/>
      <c r="I14" s="109">
        <v>63</v>
      </c>
      <c r="J14" s="110"/>
    </row>
    <row r="15" spans="2:10" ht="15.75" thickBot="1" x14ac:dyDescent="0.3">
      <c r="B15" s="20" t="s">
        <v>135</v>
      </c>
      <c r="C15" s="102" t="s">
        <v>1</v>
      </c>
      <c r="D15" s="103"/>
      <c r="E15" s="103"/>
      <c r="F15" s="103"/>
      <c r="G15" s="103"/>
      <c r="H15" s="104"/>
      <c r="I15" s="20" t="s">
        <v>63</v>
      </c>
      <c r="J15" s="13" t="s">
        <v>0</v>
      </c>
    </row>
    <row r="16" spans="2:10" x14ac:dyDescent="0.25">
      <c r="B16" s="61">
        <v>2049</v>
      </c>
      <c r="C16" s="75" t="s">
        <v>78</v>
      </c>
      <c r="D16" s="76"/>
      <c r="E16" s="76"/>
      <c r="F16" s="76"/>
      <c r="G16" s="76"/>
      <c r="H16" s="77"/>
      <c r="I16" s="12">
        <v>42</v>
      </c>
      <c r="J16" s="14"/>
    </row>
    <row r="17" spans="1:11" x14ac:dyDescent="0.25">
      <c r="B17" s="62">
        <v>1601</v>
      </c>
      <c r="C17" s="81" t="s">
        <v>79</v>
      </c>
      <c r="D17" s="81"/>
      <c r="E17" s="81"/>
      <c r="F17" s="81"/>
      <c r="G17" s="81"/>
      <c r="H17" s="82"/>
      <c r="I17" s="2">
        <v>42</v>
      </c>
      <c r="J17" s="15"/>
    </row>
    <row r="18" spans="1:11" x14ac:dyDescent="0.25">
      <c r="B18" s="62">
        <v>12784</v>
      </c>
      <c r="C18" s="114" t="s">
        <v>80</v>
      </c>
      <c r="D18" s="114"/>
      <c r="E18" s="114"/>
      <c r="F18" s="114"/>
      <c r="G18" s="114"/>
      <c r="H18" s="115"/>
      <c r="I18" s="2">
        <v>63</v>
      </c>
      <c r="J18" s="15"/>
    </row>
    <row r="19" spans="1:11" x14ac:dyDescent="0.25">
      <c r="B19" s="62">
        <v>12100</v>
      </c>
      <c r="C19" s="81" t="s">
        <v>81</v>
      </c>
      <c r="D19" s="81"/>
      <c r="E19" s="81"/>
      <c r="F19" s="81"/>
      <c r="G19" s="81"/>
      <c r="H19" s="82"/>
      <c r="I19" s="3">
        <v>21</v>
      </c>
      <c r="J19" s="17"/>
    </row>
    <row r="20" spans="1:11" x14ac:dyDescent="0.25">
      <c r="B20" s="62">
        <v>1862</v>
      </c>
      <c r="C20" s="59" t="s">
        <v>82</v>
      </c>
      <c r="D20" s="1"/>
      <c r="E20" s="1"/>
      <c r="F20" s="1"/>
      <c r="G20" s="1"/>
      <c r="H20" s="10"/>
      <c r="I20" s="16">
        <v>21</v>
      </c>
      <c r="J20" s="18"/>
    </row>
    <row r="21" spans="1:11" x14ac:dyDescent="0.25">
      <c r="B21" s="62">
        <v>1853</v>
      </c>
      <c r="C21" s="58" t="s">
        <v>38</v>
      </c>
      <c r="D21" s="1"/>
      <c r="E21" s="1"/>
      <c r="F21" s="1"/>
      <c r="G21" s="1"/>
      <c r="H21" s="10"/>
      <c r="I21" s="16">
        <v>63</v>
      </c>
      <c r="J21" s="18"/>
    </row>
    <row r="22" spans="1:11" x14ac:dyDescent="0.25">
      <c r="B22" s="62">
        <v>2179</v>
      </c>
      <c r="C22" s="51" t="s">
        <v>40</v>
      </c>
      <c r="D22" s="1"/>
      <c r="E22" s="1"/>
      <c r="F22" s="1"/>
      <c r="G22" s="1"/>
      <c r="H22" s="10"/>
      <c r="I22" s="16">
        <v>21</v>
      </c>
      <c r="J22" s="18"/>
    </row>
    <row r="23" spans="1:11" x14ac:dyDescent="0.25">
      <c r="B23" s="62">
        <v>1747</v>
      </c>
      <c r="C23" s="60" t="s">
        <v>83</v>
      </c>
      <c r="D23" s="1"/>
      <c r="E23" s="1"/>
      <c r="F23" s="1"/>
      <c r="G23" s="1"/>
      <c r="H23" s="10"/>
      <c r="I23" s="16">
        <v>21</v>
      </c>
      <c r="J23" s="18"/>
    </row>
    <row r="24" spans="1:11" x14ac:dyDescent="0.25">
      <c r="B24" s="62">
        <v>2230</v>
      </c>
      <c r="C24" s="58" t="s">
        <v>41</v>
      </c>
      <c r="D24" s="1"/>
      <c r="E24" s="1"/>
      <c r="F24" s="1"/>
      <c r="G24" s="1"/>
      <c r="H24" s="10"/>
      <c r="I24" s="16">
        <v>21</v>
      </c>
      <c r="J24" s="18"/>
    </row>
    <row r="25" spans="1:11" ht="15.75" thickBot="1" x14ac:dyDescent="0.3">
      <c r="B25" s="56">
        <v>1688</v>
      </c>
      <c r="C25" s="96" t="s">
        <v>15</v>
      </c>
      <c r="D25" s="97"/>
      <c r="E25" s="97"/>
      <c r="F25" s="97"/>
      <c r="G25" s="97"/>
      <c r="H25" s="98"/>
      <c r="I25" s="4">
        <v>0</v>
      </c>
      <c r="J25" s="19"/>
    </row>
    <row r="26" spans="1:11" x14ac:dyDescent="0.25">
      <c r="C26" s="8"/>
      <c r="D26" s="8"/>
      <c r="E26" s="8"/>
      <c r="F26" s="8"/>
      <c r="G26" s="8"/>
      <c r="H26" s="8"/>
      <c r="I26" s="9"/>
      <c r="J26" s="9"/>
    </row>
    <row r="28" spans="1:11" ht="15.75" thickBot="1" x14ac:dyDescent="0.3"/>
    <row r="29" spans="1:11" ht="15.75" thickBot="1" x14ac:dyDescent="0.3">
      <c r="A29" s="178"/>
      <c r="B29" s="99" t="s">
        <v>60</v>
      </c>
      <c r="C29" s="100"/>
      <c r="D29" s="100"/>
      <c r="E29" s="100"/>
      <c r="F29" s="100"/>
      <c r="G29" s="100"/>
      <c r="H29" s="100"/>
      <c r="I29" s="100"/>
      <c r="J29" s="100"/>
      <c r="K29" s="101"/>
    </row>
    <row r="30" spans="1:11" ht="15.75" thickBot="1" x14ac:dyDescent="0.3">
      <c r="A30" s="178"/>
      <c r="B30" s="99" t="s">
        <v>176</v>
      </c>
      <c r="C30" s="100"/>
      <c r="D30" s="100"/>
      <c r="E30" s="100"/>
      <c r="F30" s="100"/>
      <c r="G30" s="101"/>
      <c r="H30" s="197">
        <v>21</v>
      </c>
      <c r="I30" s="198"/>
      <c r="J30" s="154" t="s">
        <v>158</v>
      </c>
      <c r="K30" s="155"/>
    </row>
    <row r="31" spans="1:11" ht="15.75" thickBot="1" x14ac:dyDescent="0.3">
      <c r="A31" s="178"/>
      <c r="B31" s="102" t="s">
        <v>1</v>
      </c>
      <c r="C31" s="103"/>
      <c r="D31" s="103"/>
      <c r="E31" s="103"/>
      <c r="F31" s="103"/>
      <c r="G31" s="104"/>
      <c r="H31" s="20" t="s">
        <v>63</v>
      </c>
      <c r="I31" s="13" t="s">
        <v>0</v>
      </c>
      <c r="J31" s="11" t="s">
        <v>160</v>
      </c>
      <c r="K31" s="156" t="s">
        <v>161</v>
      </c>
    </row>
    <row r="32" spans="1:11" x14ac:dyDescent="0.25">
      <c r="A32" s="178"/>
      <c r="B32" s="137" t="s">
        <v>78</v>
      </c>
      <c r="C32" s="76"/>
      <c r="D32" s="76"/>
      <c r="E32" s="76"/>
      <c r="F32" s="76"/>
      <c r="G32" s="77"/>
      <c r="H32" s="12">
        <v>2</v>
      </c>
      <c r="I32" s="14">
        <v>42</v>
      </c>
      <c r="J32" s="157">
        <v>11.71</v>
      </c>
      <c r="K32" s="158">
        <f t="shared" ref="K32:K41" si="0">I32*J32</f>
        <v>491.82000000000005</v>
      </c>
    </row>
    <row r="33" spans="1:11" x14ac:dyDescent="0.25">
      <c r="A33" s="178"/>
      <c r="B33" s="134" t="s">
        <v>79</v>
      </c>
      <c r="C33" s="81"/>
      <c r="D33" s="81"/>
      <c r="E33" s="81"/>
      <c r="F33" s="81"/>
      <c r="G33" s="82"/>
      <c r="H33" s="2">
        <v>2</v>
      </c>
      <c r="I33" s="15">
        <v>42</v>
      </c>
      <c r="J33" s="193">
        <v>9.4</v>
      </c>
      <c r="K33" s="160">
        <f t="shared" si="0"/>
        <v>394.8</v>
      </c>
    </row>
    <row r="34" spans="1:11" x14ac:dyDescent="0.25">
      <c r="A34" s="178"/>
      <c r="B34" s="135" t="s">
        <v>80</v>
      </c>
      <c r="C34" s="114"/>
      <c r="D34" s="114"/>
      <c r="E34" s="114"/>
      <c r="F34" s="114"/>
      <c r="G34" s="115"/>
      <c r="H34" s="2">
        <v>3</v>
      </c>
      <c r="I34" s="15">
        <v>63</v>
      </c>
      <c r="J34" s="194">
        <v>1072.3399999999999</v>
      </c>
      <c r="K34" s="160">
        <f t="shared" si="0"/>
        <v>67557.42</v>
      </c>
    </row>
    <row r="35" spans="1:11" x14ac:dyDescent="0.25">
      <c r="A35" s="178"/>
      <c r="B35" s="134" t="s">
        <v>81</v>
      </c>
      <c r="C35" s="81"/>
      <c r="D35" s="81"/>
      <c r="E35" s="81"/>
      <c r="F35" s="81"/>
      <c r="G35" s="82"/>
      <c r="H35" s="3">
        <v>1</v>
      </c>
      <c r="I35" s="17">
        <v>21</v>
      </c>
      <c r="J35" s="194">
        <v>23.47</v>
      </c>
      <c r="K35" s="160">
        <f t="shared" si="0"/>
        <v>492.87</v>
      </c>
    </row>
    <row r="36" spans="1:11" x14ac:dyDescent="0.25">
      <c r="A36" s="178"/>
      <c r="B36" s="199" t="s">
        <v>82</v>
      </c>
      <c r="C36" s="1"/>
      <c r="D36" s="1"/>
      <c r="E36" s="1"/>
      <c r="F36" s="1"/>
      <c r="G36" s="10"/>
      <c r="H36" s="16">
        <v>1</v>
      </c>
      <c r="I36" s="18">
        <v>21</v>
      </c>
      <c r="J36" s="200">
        <v>12.64</v>
      </c>
      <c r="K36" s="201">
        <f t="shared" si="0"/>
        <v>265.44</v>
      </c>
    </row>
    <row r="37" spans="1:11" x14ac:dyDescent="0.25">
      <c r="A37" s="178"/>
      <c r="B37" s="202" t="s">
        <v>38</v>
      </c>
      <c r="C37" s="1"/>
      <c r="D37" s="1"/>
      <c r="E37" s="1"/>
      <c r="F37" s="1"/>
      <c r="G37" s="10"/>
      <c r="H37" s="16">
        <v>3</v>
      </c>
      <c r="I37" s="18">
        <v>63</v>
      </c>
      <c r="J37" s="203">
        <v>7.1</v>
      </c>
      <c r="K37" s="201">
        <f t="shared" si="0"/>
        <v>447.29999999999995</v>
      </c>
    </row>
    <row r="38" spans="1:11" x14ac:dyDescent="0.25">
      <c r="A38" s="178"/>
      <c r="B38" s="179" t="s">
        <v>40</v>
      </c>
      <c r="C38" s="1"/>
      <c r="D38" s="1"/>
      <c r="E38" s="1"/>
      <c r="F38" s="1"/>
      <c r="G38" s="10"/>
      <c r="H38" s="16">
        <v>1</v>
      </c>
      <c r="I38" s="18">
        <v>21</v>
      </c>
      <c r="J38" s="203">
        <v>25.9</v>
      </c>
      <c r="K38" s="201">
        <f t="shared" si="0"/>
        <v>543.9</v>
      </c>
    </row>
    <row r="39" spans="1:11" x14ac:dyDescent="0.25">
      <c r="A39" s="178"/>
      <c r="B39" s="204" t="s">
        <v>83</v>
      </c>
      <c r="C39" s="1"/>
      <c r="D39" s="1"/>
      <c r="E39" s="1"/>
      <c r="F39" s="1"/>
      <c r="G39" s="10"/>
      <c r="H39" s="16">
        <v>1</v>
      </c>
      <c r="I39" s="18">
        <v>21</v>
      </c>
      <c r="J39" s="203">
        <v>9.89</v>
      </c>
      <c r="K39" s="201">
        <f t="shared" si="0"/>
        <v>207.69</v>
      </c>
    </row>
    <row r="40" spans="1:11" x14ac:dyDescent="0.25">
      <c r="A40" s="178"/>
      <c r="B40" s="202" t="s">
        <v>41</v>
      </c>
      <c r="C40" s="1"/>
      <c r="D40" s="1"/>
      <c r="E40" s="1"/>
      <c r="F40" s="1"/>
      <c r="G40" s="10"/>
      <c r="H40" s="16">
        <v>1</v>
      </c>
      <c r="I40" s="18">
        <v>21</v>
      </c>
      <c r="J40" s="203">
        <v>92.16</v>
      </c>
      <c r="K40" s="201">
        <f t="shared" si="0"/>
        <v>1935.36</v>
      </c>
    </row>
    <row r="41" spans="1:11" ht="15.75" thickBot="1" x14ac:dyDescent="0.3">
      <c r="A41" s="178"/>
      <c r="B41" s="136" t="s">
        <v>15</v>
      </c>
      <c r="C41" s="97"/>
      <c r="D41" s="97"/>
      <c r="E41" s="97"/>
      <c r="F41" s="97"/>
      <c r="G41" s="98"/>
      <c r="H41" s="4">
        <v>0</v>
      </c>
      <c r="I41" s="19"/>
      <c r="J41" s="162">
        <v>8.6199999999999992</v>
      </c>
      <c r="K41" s="163">
        <f t="shared" si="0"/>
        <v>0</v>
      </c>
    </row>
    <row r="42" spans="1:11" ht="15.75" thickBot="1" x14ac:dyDescent="0.3">
      <c r="B42" s="8"/>
      <c r="C42" s="8"/>
      <c r="D42" s="8"/>
      <c r="E42" s="8"/>
      <c r="F42" s="8"/>
      <c r="G42" s="8"/>
      <c r="H42" s="9"/>
      <c r="I42" s="9"/>
      <c r="J42" s="195" t="s">
        <v>175</v>
      </c>
      <c r="K42" s="192">
        <f>SUM(K32:K41)</f>
        <v>72336.599999999991</v>
      </c>
    </row>
  </sheetData>
  <mergeCells count="31">
    <mergeCell ref="B32:G32"/>
    <mergeCell ref="B33:G33"/>
    <mergeCell ref="B34:G34"/>
    <mergeCell ref="B35:G35"/>
    <mergeCell ref="B41:G41"/>
    <mergeCell ref="B29:K29"/>
    <mergeCell ref="B30:G30"/>
    <mergeCell ref="H30:I30"/>
    <mergeCell ref="J30:K30"/>
    <mergeCell ref="B31:G31"/>
    <mergeCell ref="C18:H18"/>
    <mergeCell ref="C19:H19"/>
    <mergeCell ref="C25:H25"/>
    <mergeCell ref="C14:H14"/>
    <mergeCell ref="I14:J14"/>
    <mergeCell ref="C15:H15"/>
    <mergeCell ref="C16:H16"/>
    <mergeCell ref="C17:H17"/>
    <mergeCell ref="B2:J2"/>
    <mergeCell ref="B13:J13"/>
    <mergeCell ref="C5:H5"/>
    <mergeCell ref="C3:H3"/>
    <mergeCell ref="I3:J3"/>
    <mergeCell ref="C4:H4"/>
    <mergeCell ref="C6:H6"/>
    <mergeCell ref="C7:H7"/>
    <mergeCell ref="C10:H10"/>
    <mergeCell ref="C11:H11"/>
    <mergeCell ref="C12:H12"/>
    <mergeCell ref="C8:H8"/>
    <mergeCell ref="C9:H9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E48E-D8E2-424D-A1C3-10A615FC6FAE}">
  <dimension ref="A1:K45"/>
  <sheetViews>
    <sheetView topLeftCell="A11" workbookViewId="0">
      <selection activeCell="B13" sqref="B13:J17"/>
    </sheetView>
  </sheetViews>
  <sheetFormatPr defaultRowHeight="15" x14ac:dyDescent="0.25"/>
  <cols>
    <col min="1" max="1" width="5.7109375" customWidth="1"/>
    <col min="2" max="2" width="6" bestFit="1" customWidth="1"/>
    <col min="8" max="8" width="21.7109375" bestFit="1" customWidth="1"/>
    <col min="9" max="9" width="19.28515625" bestFit="1" customWidth="1"/>
    <col min="10" max="10" width="18" bestFit="1" customWidth="1"/>
    <col min="11" max="11" width="14.5703125" bestFit="1" customWidth="1"/>
  </cols>
  <sheetData>
    <row r="1" spans="2:10" ht="15.75" hidden="1" thickBot="1" x14ac:dyDescent="0.3"/>
    <row r="2" spans="2:10" ht="15.75" hidden="1" thickBot="1" x14ac:dyDescent="0.3">
      <c r="B2" s="108" t="s">
        <v>54</v>
      </c>
      <c r="C2" s="69"/>
      <c r="D2" s="69"/>
      <c r="E2" s="69"/>
      <c r="F2" s="69"/>
      <c r="G2" s="69"/>
      <c r="H2" s="69"/>
      <c r="I2" s="69"/>
      <c r="J2" s="70"/>
    </row>
    <row r="3" spans="2:10" ht="15.75" hidden="1" thickBot="1" x14ac:dyDescent="0.3">
      <c r="B3" s="20" t="s">
        <v>135</v>
      </c>
      <c r="C3" s="102" t="s">
        <v>1</v>
      </c>
      <c r="D3" s="103"/>
      <c r="E3" s="103"/>
      <c r="F3" s="103"/>
      <c r="G3" s="103"/>
      <c r="H3" s="104"/>
      <c r="I3" s="20" t="s">
        <v>134</v>
      </c>
      <c r="J3" s="11" t="s">
        <v>133</v>
      </c>
    </row>
    <row r="4" spans="2:10" hidden="1" x14ac:dyDescent="0.25">
      <c r="B4" s="61">
        <v>1807</v>
      </c>
      <c r="C4" s="75" t="s">
        <v>55</v>
      </c>
      <c r="D4" s="76"/>
      <c r="E4" s="76"/>
      <c r="F4" s="76"/>
      <c r="G4" s="76"/>
      <c r="H4" s="77"/>
      <c r="I4" s="14">
        <v>0</v>
      </c>
      <c r="J4" s="48"/>
    </row>
    <row r="5" spans="2:10" hidden="1" x14ac:dyDescent="0.25">
      <c r="B5" s="62">
        <v>13227</v>
      </c>
      <c r="C5" s="81" t="s">
        <v>56</v>
      </c>
      <c r="D5" s="81"/>
      <c r="E5" s="81"/>
      <c r="F5" s="81"/>
      <c r="G5" s="81"/>
      <c r="H5" s="82"/>
      <c r="I5" s="15">
        <v>0</v>
      </c>
      <c r="J5" s="46"/>
    </row>
    <row r="6" spans="2:10" hidden="1" x14ac:dyDescent="0.25">
      <c r="B6" s="62">
        <v>1836</v>
      </c>
      <c r="C6" s="114" t="s">
        <v>57</v>
      </c>
      <c r="D6" s="114"/>
      <c r="E6" s="114"/>
      <c r="F6" s="114"/>
      <c r="G6" s="114"/>
      <c r="H6" s="115"/>
      <c r="I6" s="15">
        <v>0</v>
      </c>
      <c r="J6" s="46"/>
    </row>
    <row r="7" spans="2:10" hidden="1" x14ac:dyDescent="0.25">
      <c r="B7" s="62">
        <v>2244</v>
      </c>
      <c r="C7" s="81" t="s">
        <v>131</v>
      </c>
      <c r="D7" s="81"/>
      <c r="E7" s="81"/>
      <c r="F7" s="81"/>
      <c r="G7" s="81"/>
      <c r="H7" s="82"/>
      <c r="I7" s="15">
        <v>0</v>
      </c>
      <c r="J7" s="46"/>
    </row>
    <row r="8" spans="2:10" hidden="1" x14ac:dyDescent="0.25">
      <c r="B8" s="62">
        <v>2146</v>
      </c>
      <c r="C8" s="81" t="s">
        <v>58</v>
      </c>
      <c r="D8" s="81"/>
      <c r="E8" s="81"/>
      <c r="F8" s="81"/>
      <c r="G8" s="81"/>
      <c r="H8" s="82"/>
      <c r="I8" s="17">
        <v>0</v>
      </c>
      <c r="J8" s="46"/>
    </row>
    <row r="9" spans="2:10" hidden="1" x14ac:dyDescent="0.25">
      <c r="B9" s="62">
        <v>13596</v>
      </c>
      <c r="C9" s="81" t="s">
        <v>59</v>
      </c>
      <c r="D9" s="81"/>
      <c r="E9" s="81"/>
      <c r="F9" s="81"/>
      <c r="G9" s="81"/>
      <c r="H9" s="82"/>
      <c r="I9" s="17">
        <v>0</v>
      </c>
      <c r="J9" s="46"/>
    </row>
    <row r="10" spans="2:10" ht="15.75" hidden="1" thickBot="1" x14ac:dyDescent="0.3">
      <c r="B10" s="55">
        <v>1688</v>
      </c>
      <c r="C10" s="96" t="s">
        <v>15</v>
      </c>
      <c r="D10" s="97"/>
      <c r="E10" s="97"/>
      <c r="F10" s="97"/>
      <c r="G10" s="97"/>
      <c r="H10" s="98"/>
      <c r="I10" s="26">
        <v>0</v>
      </c>
      <c r="J10" s="47"/>
    </row>
    <row r="11" spans="2:10" ht="15.75" thickBot="1" x14ac:dyDescent="0.3">
      <c r="B11" s="108" t="s">
        <v>60</v>
      </c>
      <c r="C11" s="69"/>
      <c r="D11" s="69"/>
      <c r="E11" s="69"/>
      <c r="F11" s="69"/>
      <c r="G11" s="69"/>
      <c r="H11" s="69"/>
      <c r="I11" s="69"/>
      <c r="J11" s="70"/>
    </row>
    <row r="12" spans="2:10" ht="15.75" thickBot="1" x14ac:dyDescent="0.3">
      <c r="B12" s="20" t="s">
        <v>135</v>
      </c>
      <c r="C12" s="102" t="s">
        <v>1</v>
      </c>
      <c r="D12" s="103"/>
      <c r="E12" s="103"/>
      <c r="F12" s="103"/>
      <c r="G12" s="103"/>
      <c r="H12" s="104"/>
      <c r="I12" s="44" t="s">
        <v>134</v>
      </c>
      <c r="J12" s="11" t="s">
        <v>133</v>
      </c>
    </row>
    <row r="13" spans="2:10" x14ac:dyDescent="0.25">
      <c r="B13" s="61">
        <v>1819</v>
      </c>
      <c r="C13" s="137" t="s">
        <v>61</v>
      </c>
      <c r="D13" s="76"/>
      <c r="E13" s="76"/>
      <c r="F13" s="76"/>
      <c r="G13" s="76"/>
      <c r="H13" s="77"/>
      <c r="I13" s="21">
        <v>63</v>
      </c>
      <c r="J13" s="49"/>
    </row>
    <row r="14" spans="2:10" x14ac:dyDescent="0.25">
      <c r="B14" s="62">
        <v>2386</v>
      </c>
      <c r="C14" s="134" t="s">
        <v>62</v>
      </c>
      <c r="D14" s="81"/>
      <c r="E14" s="81"/>
      <c r="F14" s="81"/>
      <c r="G14" s="81"/>
      <c r="H14" s="82"/>
      <c r="I14" s="27">
        <v>63</v>
      </c>
      <c r="J14" s="46"/>
    </row>
    <row r="15" spans="2:10" x14ac:dyDescent="0.25">
      <c r="B15" s="62">
        <v>2215</v>
      </c>
      <c r="C15" s="135" t="s">
        <v>64</v>
      </c>
      <c r="D15" s="114"/>
      <c r="E15" s="114"/>
      <c r="F15" s="114"/>
      <c r="G15" s="114"/>
      <c r="H15" s="115"/>
      <c r="I15" s="27">
        <v>63</v>
      </c>
      <c r="J15" s="46"/>
    </row>
    <row r="16" spans="2:10" x14ac:dyDescent="0.25">
      <c r="B16" s="62">
        <v>12784</v>
      </c>
      <c r="C16" s="135" t="s">
        <v>136</v>
      </c>
      <c r="D16" s="114"/>
      <c r="E16" s="114"/>
      <c r="F16" s="114"/>
      <c r="G16" s="114"/>
      <c r="H16" s="115"/>
      <c r="I16" s="27">
        <v>63</v>
      </c>
      <c r="J16" s="46"/>
    </row>
    <row r="17" spans="2:11" ht="15.75" thickBot="1" x14ac:dyDescent="0.3">
      <c r="B17" s="56">
        <v>1688</v>
      </c>
      <c r="C17" s="136" t="s">
        <v>15</v>
      </c>
      <c r="D17" s="97"/>
      <c r="E17" s="97"/>
      <c r="F17" s="97"/>
      <c r="G17" s="97"/>
      <c r="H17" s="98"/>
      <c r="I17" s="23">
        <v>6.3</v>
      </c>
      <c r="J17" s="47"/>
    </row>
    <row r="24" spans="2:11" ht="15.75" thickBot="1" x14ac:dyDescent="0.3"/>
    <row r="25" spans="2:11" ht="15.75" thickBot="1" x14ac:dyDescent="0.3">
      <c r="B25" s="108" t="s">
        <v>60</v>
      </c>
      <c r="C25" s="69"/>
      <c r="D25" s="69"/>
      <c r="E25" s="69"/>
      <c r="F25" s="69"/>
      <c r="G25" s="69"/>
      <c r="H25" s="69"/>
      <c r="I25" s="69"/>
      <c r="J25" s="69"/>
      <c r="K25" s="70"/>
    </row>
    <row r="26" spans="2:11" ht="15.75" thickBot="1" x14ac:dyDescent="0.3">
      <c r="B26" s="99" t="s">
        <v>16</v>
      </c>
      <c r="C26" s="100"/>
      <c r="D26" s="100"/>
      <c r="E26" s="100"/>
      <c r="F26" s="100"/>
      <c r="G26" s="101"/>
      <c r="H26" s="152">
        <v>63</v>
      </c>
      <c r="I26" s="153"/>
      <c r="J26" s="154" t="s">
        <v>158</v>
      </c>
      <c r="K26" s="155"/>
    </row>
    <row r="27" spans="2:11" ht="15.75" thickBot="1" x14ac:dyDescent="0.3">
      <c r="B27" s="102" t="s">
        <v>1</v>
      </c>
      <c r="C27" s="103"/>
      <c r="D27" s="103"/>
      <c r="E27" s="103"/>
      <c r="F27" s="103"/>
      <c r="G27" s="104"/>
      <c r="H27" s="20" t="s">
        <v>63</v>
      </c>
      <c r="I27" s="13" t="s">
        <v>0</v>
      </c>
      <c r="J27" s="11" t="s">
        <v>160</v>
      </c>
      <c r="K27" s="156" t="s">
        <v>161</v>
      </c>
    </row>
    <row r="28" spans="2:11" x14ac:dyDescent="0.25">
      <c r="B28" s="137" t="s">
        <v>61</v>
      </c>
      <c r="C28" s="76"/>
      <c r="D28" s="76"/>
      <c r="E28" s="76"/>
      <c r="F28" s="76"/>
      <c r="G28" s="77"/>
      <c r="H28" s="12">
        <v>1</v>
      </c>
      <c r="I28" s="14">
        <f>H28*H26</f>
        <v>63</v>
      </c>
      <c r="J28" s="157">
        <v>684.95</v>
      </c>
      <c r="K28" s="158">
        <f t="shared" ref="K28:K32" si="0">I28*J28</f>
        <v>43151.850000000006</v>
      </c>
    </row>
    <row r="29" spans="2:11" x14ac:dyDescent="0.25">
      <c r="B29" s="134" t="s">
        <v>62</v>
      </c>
      <c r="C29" s="81"/>
      <c r="D29" s="81"/>
      <c r="E29" s="81"/>
      <c r="F29" s="81"/>
      <c r="G29" s="82"/>
      <c r="H29" s="2">
        <v>1</v>
      </c>
      <c r="I29" s="15">
        <f>H29*H26</f>
        <v>63</v>
      </c>
      <c r="J29" s="193">
        <v>69.12</v>
      </c>
      <c r="K29" s="160">
        <f t="shared" si="0"/>
        <v>4354.5600000000004</v>
      </c>
    </row>
    <row r="30" spans="2:11" x14ac:dyDescent="0.25">
      <c r="B30" s="135" t="s">
        <v>64</v>
      </c>
      <c r="C30" s="114"/>
      <c r="D30" s="114"/>
      <c r="E30" s="114"/>
      <c r="F30" s="114"/>
      <c r="G30" s="115"/>
      <c r="H30" s="2">
        <v>1</v>
      </c>
      <c r="I30" s="15">
        <f>H30*H26</f>
        <v>63</v>
      </c>
      <c r="J30" s="194">
        <v>56.26</v>
      </c>
      <c r="K30" s="160">
        <f t="shared" si="0"/>
        <v>3544.3799999999997</v>
      </c>
    </row>
    <row r="31" spans="2:11" x14ac:dyDescent="0.25">
      <c r="B31" s="134" t="s">
        <v>174</v>
      </c>
      <c r="C31" s="81"/>
      <c r="D31" s="81"/>
      <c r="E31" s="81"/>
      <c r="F31" s="81"/>
      <c r="G31" s="82"/>
      <c r="H31" s="3">
        <v>1</v>
      </c>
      <c r="I31" s="17">
        <f>H31*H26</f>
        <v>63</v>
      </c>
      <c r="J31" s="194">
        <v>39.97</v>
      </c>
      <c r="K31" s="160">
        <f t="shared" si="0"/>
        <v>2518.11</v>
      </c>
    </row>
    <row r="32" spans="2:11" ht="15.75" thickBot="1" x14ac:dyDescent="0.3">
      <c r="B32" s="136" t="s">
        <v>15</v>
      </c>
      <c r="C32" s="97"/>
      <c r="D32" s="97"/>
      <c r="E32" s="97"/>
      <c r="F32" s="97"/>
      <c r="G32" s="98"/>
      <c r="H32" s="4">
        <v>0.1</v>
      </c>
      <c r="I32" s="19">
        <f>H32*H26</f>
        <v>6.3000000000000007</v>
      </c>
      <c r="J32" s="162">
        <v>8.6199999999999992</v>
      </c>
      <c r="K32" s="163">
        <f t="shared" si="0"/>
        <v>54.306000000000004</v>
      </c>
    </row>
    <row r="33" spans="1:11" ht="15.75" thickBot="1" x14ac:dyDescent="0.3">
      <c r="B33" s="8"/>
      <c r="C33" s="8"/>
      <c r="D33" s="8"/>
      <c r="E33" s="8"/>
      <c r="F33" s="8"/>
      <c r="G33" s="8"/>
      <c r="H33" s="9"/>
      <c r="I33" s="9"/>
      <c r="J33" s="195" t="s">
        <v>175</v>
      </c>
      <c r="K33" s="192">
        <f>SUM(K28:K32)</f>
        <v>53623.205999999998</v>
      </c>
    </row>
    <row r="36" spans="1:11" ht="15.75" thickBot="1" x14ac:dyDescent="0.3"/>
    <row r="37" spans="1:11" ht="15.75" thickBot="1" x14ac:dyDescent="0.3">
      <c r="A37" s="178"/>
      <c r="B37" s="99" t="s">
        <v>60</v>
      </c>
      <c r="C37" s="100"/>
      <c r="D37" s="100"/>
      <c r="E37" s="100"/>
      <c r="F37" s="100"/>
      <c r="G37" s="100"/>
      <c r="H37" s="100"/>
      <c r="I37" s="100"/>
      <c r="J37" s="100"/>
      <c r="K37" s="101"/>
    </row>
    <row r="38" spans="1:11" ht="15.75" thickBot="1" x14ac:dyDescent="0.3">
      <c r="A38" s="178"/>
      <c r="B38" s="99" t="s">
        <v>16</v>
      </c>
      <c r="C38" s="100"/>
      <c r="D38" s="100"/>
      <c r="E38" s="100"/>
      <c r="F38" s="100"/>
      <c r="G38" s="101"/>
      <c r="H38" s="152">
        <v>63</v>
      </c>
      <c r="I38" s="153"/>
      <c r="J38" s="154" t="s">
        <v>158</v>
      </c>
      <c r="K38" s="155"/>
    </row>
    <row r="39" spans="1:11" ht="15.75" thickBot="1" x14ac:dyDescent="0.3">
      <c r="A39" s="178"/>
      <c r="B39" s="102" t="s">
        <v>1</v>
      </c>
      <c r="C39" s="103"/>
      <c r="D39" s="103"/>
      <c r="E39" s="103"/>
      <c r="F39" s="103"/>
      <c r="G39" s="104"/>
      <c r="H39" s="20" t="s">
        <v>63</v>
      </c>
      <c r="I39" s="13" t="s">
        <v>0</v>
      </c>
      <c r="J39" s="11" t="s">
        <v>160</v>
      </c>
      <c r="K39" s="156" t="s">
        <v>161</v>
      </c>
    </row>
    <row r="40" spans="1:11" x14ac:dyDescent="0.25">
      <c r="A40" s="178"/>
      <c r="B40" s="137" t="s">
        <v>61</v>
      </c>
      <c r="C40" s="76"/>
      <c r="D40" s="76"/>
      <c r="E40" s="76"/>
      <c r="F40" s="76"/>
      <c r="G40" s="77"/>
      <c r="H40" s="12">
        <v>1</v>
      </c>
      <c r="I40" s="14">
        <f>H40*H38</f>
        <v>63</v>
      </c>
      <c r="J40" s="157">
        <v>684.95</v>
      </c>
      <c r="K40" s="158">
        <f t="shared" ref="K40:K44" si="1">I40*J40</f>
        <v>43151.850000000006</v>
      </c>
    </row>
    <row r="41" spans="1:11" x14ac:dyDescent="0.25">
      <c r="A41" s="178"/>
      <c r="B41" s="134" t="s">
        <v>62</v>
      </c>
      <c r="C41" s="81"/>
      <c r="D41" s="81"/>
      <c r="E41" s="81"/>
      <c r="F41" s="81"/>
      <c r="G41" s="82"/>
      <c r="H41" s="2">
        <v>1</v>
      </c>
      <c r="I41" s="15">
        <f>H41*H38</f>
        <v>63</v>
      </c>
      <c r="J41" s="193">
        <v>69.12</v>
      </c>
      <c r="K41" s="160">
        <f t="shared" si="1"/>
        <v>4354.5600000000004</v>
      </c>
    </row>
    <row r="42" spans="1:11" x14ac:dyDescent="0.25">
      <c r="A42" s="178"/>
      <c r="B42" s="135" t="s">
        <v>64</v>
      </c>
      <c r="C42" s="114"/>
      <c r="D42" s="114"/>
      <c r="E42" s="114"/>
      <c r="F42" s="114"/>
      <c r="G42" s="115"/>
      <c r="H42" s="2">
        <v>1</v>
      </c>
      <c r="I42" s="15">
        <f>H42*H38</f>
        <v>63</v>
      </c>
      <c r="J42" s="194">
        <v>56.26</v>
      </c>
      <c r="K42" s="160">
        <f t="shared" si="1"/>
        <v>3544.3799999999997</v>
      </c>
    </row>
    <row r="43" spans="1:11" x14ac:dyDescent="0.25">
      <c r="A43" s="178"/>
      <c r="B43" s="134" t="s">
        <v>174</v>
      </c>
      <c r="C43" s="81"/>
      <c r="D43" s="81"/>
      <c r="E43" s="81"/>
      <c r="F43" s="81"/>
      <c r="G43" s="82"/>
      <c r="H43" s="3">
        <v>1</v>
      </c>
      <c r="I43" s="17">
        <f>H43*H38</f>
        <v>63</v>
      </c>
      <c r="J43" s="205">
        <v>39.97</v>
      </c>
      <c r="K43" s="160">
        <f t="shared" si="1"/>
        <v>2518.11</v>
      </c>
    </row>
    <row r="44" spans="1:11" ht="15.75" thickBot="1" x14ac:dyDescent="0.3">
      <c r="A44" s="178"/>
      <c r="B44" s="136" t="s">
        <v>15</v>
      </c>
      <c r="C44" s="97"/>
      <c r="D44" s="97"/>
      <c r="E44" s="97"/>
      <c r="F44" s="97"/>
      <c r="G44" s="98"/>
      <c r="H44" s="4">
        <v>0.1</v>
      </c>
      <c r="I44" s="19">
        <f>H44*H38</f>
        <v>6.3000000000000007</v>
      </c>
      <c r="J44" s="162">
        <v>8.6199999999999992</v>
      </c>
      <c r="K44" s="163">
        <f t="shared" si="1"/>
        <v>54.306000000000004</v>
      </c>
    </row>
    <row r="45" spans="1:11" ht="15.75" thickBot="1" x14ac:dyDescent="0.3">
      <c r="B45" s="8"/>
      <c r="C45" s="8"/>
      <c r="D45" s="8"/>
      <c r="E45" s="8"/>
      <c r="F45" s="8"/>
      <c r="G45" s="8"/>
      <c r="H45" s="9"/>
      <c r="I45" s="9"/>
      <c r="J45" s="195" t="s">
        <v>175</v>
      </c>
      <c r="K45" s="192">
        <f>SUM(K40:K44)</f>
        <v>53623.205999999998</v>
      </c>
    </row>
  </sheetData>
  <mergeCells count="36">
    <mergeCell ref="B40:G40"/>
    <mergeCell ref="B41:G41"/>
    <mergeCell ref="B42:G42"/>
    <mergeCell ref="B43:G43"/>
    <mergeCell ref="B44:G44"/>
    <mergeCell ref="B37:K37"/>
    <mergeCell ref="B38:G38"/>
    <mergeCell ref="H38:I38"/>
    <mergeCell ref="J38:K38"/>
    <mergeCell ref="B39:G39"/>
    <mergeCell ref="B28:G28"/>
    <mergeCell ref="B29:G29"/>
    <mergeCell ref="B30:G30"/>
    <mergeCell ref="B31:G31"/>
    <mergeCell ref="B32:G32"/>
    <mergeCell ref="B25:K25"/>
    <mergeCell ref="B26:G26"/>
    <mergeCell ref="H26:I26"/>
    <mergeCell ref="J26:K26"/>
    <mergeCell ref="B27:G27"/>
    <mergeCell ref="C15:H15"/>
    <mergeCell ref="C17:H17"/>
    <mergeCell ref="C5:H5"/>
    <mergeCell ref="C6:H6"/>
    <mergeCell ref="C8:H8"/>
    <mergeCell ref="C9:H9"/>
    <mergeCell ref="C10:H10"/>
    <mergeCell ref="C12:H12"/>
    <mergeCell ref="C13:H13"/>
    <mergeCell ref="C16:H16"/>
    <mergeCell ref="C3:H3"/>
    <mergeCell ref="C4:H4"/>
    <mergeCell ref="C14:H14"/>
    <mergeCell ref="C7:H7"/>
    <mergeCell ref="B2:J2"/>
    <mergeCell ref="B11:J1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5"/>
  <sheetViews>
    <sheetView workbookViewId="0">
      <selection activeCell="B4" sqref="B4:J14"/>
    </sheetView>
  </sheetViews>
  <sheetFormatPr defaultRowHeight="15" x14ac:dyDescent="0.25"/>
  <cols>
    <col min="1" max="1" width="5.7109375" customWidth="1"/>
    <col min="2" max="2" width="10.7109375" customWidth="1"/>
    <col min="8" max="8" width="6.85546875" customWidth="1"/>
    <col min="9" max="9" width="19.140625" bestFit="1" customWidth="1"/>
  </cols>
  <sheetData>
    <row r="1" spans="2:10" ht="15.75" thickBot="1" x14ac:dyDescent="0.3"/>
    <row r="2" spans="2:10" ht="15.75" thickBot="1" x14ac:dyDescent="0.3">
      <c r="B2" s="108" t="s">
        <v>132</v>
      </c>
      <c r="C2" s="69"/>
      <c r="D2" s="69"/>
      <c r="E2" s="69"/>
      <c r="F2" s="69"/>
      <c r="G2" s="69"/>
      <c r="H2" s="69"/>
      <c r="I2" s="69"/>
      <c r="J2" s="70"/>
    </row>
    <row r="3" spans="2:10" ht="15.75" thickBot="1" x14ac:dyDescent="0.3">
      <c r="B3" s="20" t="s">
        <v>135</v>
      </c>
      <c r="C3" s="72" t="s">
        <v>1</v>
      </c>
      <c r="D3" s="73"/>
      <c r="E3" s="73"/>
      <c r="F3" s="73"/>
      <c r="G3" s="73"/>
      <c r="H3" s="74"/>
      <c r="I3" s="13" t="s">
        <v>0</v>
      </c>
      <c r="J3" s="5" t="s">
        <v>133</v>
      </c>
    </row>
    <row r="4" spans="2:10" x14ac:dyDescent="0.25">
      <c r="B4" s="61">
        <v>2108</v>
      </c>
      <c r="C4" s="141" t="s">
        <v>2</v>
      </c>
      <c r="D4" s="142"/>
      <c r="E4" s="142"/>
      <c r="F4" s="142"/>
      <c r="G4" s="142"/>
      <c r="H4" s="143"/>
      <c r="I4" s="29">
        <v>0</v>
      </c>
      <c r="J4" s="49"/>
    </row>
    <row r="5" spans="2:10" x14ac:dyDescent="0.25">
      <c r="B5" s="62">
        <v>9346</v>
      </c>
      <c r="C5" s="93" t="s">
        <v>3</v>
      </c>
      <c r="D5" s="94"/>
      <c r="E5" s="94"/>
      <c r="F5" s="94"/>
      <c r="G5" s="94"/>
      <c r="H5" s="107"/>
      <c r="I5" s="30">
        <v>0</v>
      </c>
      <c r="J5" s="46"/>
    </row>
    <row r="6" spans="2:10" x14ac:dyDescent="0.25">
      <c r="B6" s="62">
        <v>2089</v>
      </c>
      <c r="C6" s="93" t="s">
        <v>129</v>
      </c>
      <c r="D6" s="94"/>
      <c r="E6" s="94"/>
      <c r="F6" s="94"/>
      <c r="G6" s="94"/>
      <c r="H6" s="107"/>
      <c r="I6" s="30">
        <v>0</v>
      </c>
      <c r="J6" s="46"/>
    </row>
    <row r="7" spans="2:10" x14ac:dyDescent="0.25">
      <c r="B7" s="62">
        <v>2091</v>
      </c>
      <c r="C7" s="93" t="s">
        <v>130</v>
      </c>
      <c r="D7" s="94"/>
      <c r="E7" s="94"/>
      <c r="F7" s="94"/>
      <c r="G7" s="94"/>
      <c r="H7" s="107"/>
      <c r="I7" s="30">
        <v>0</v>
      </c>
      <c r="J7" s="46"/>
    </row>
    <row r="8" spans="2:10" x14ac:dyDescent="0.25">
      <c r="B8" s="62">
        <v>2386</v>
      </c>
      <c r="C8" s="93" t="s">
        <v>4</v>
      </c>
      <c r="D8" s="94"/>
      <c r="E8" s="94"/>
      <c r="F8" s="94"/>
      <c r="G8" s="94"/>
      <c r="H8" s="107"/>
      <c r="I8" s="30">
        <v>0</v>
      </c>
      <c r="J8" s="46"/>
    </row>
    <row r="9" spans="2:10" x14ac:dyDescent="0.25">
      <c r="B9" s="62">
        <v>2102</v>
      </c>
      <c r="C9" s="93" t="s">
        <v>5</v>
      </c>
      <c r="D9" s="94"/>
      <c r="E9" s="94"/>
      <c r="F9" s="94"/>
      <c r="G9" s="94"/>
      <c r="H9" s="107"/>
      <c r="I9" s="30">
        <v>0</v>
      </c>
      <c r="J9" s="46"/>
    </row>
    <row r="10" spans="2:10" x14ac:dyDescent="0.25">
      <c r="B10" s="62">
        <v>1896</v>
      </c>
      <c r="C10" s="93" t="s">
        <v>6</v>
      </c>
      <c r="D10" s="94"/>
      <c r="E10" s="94"/>
      <c r="F10" s="94"/>
      <c r="G10" s="94"/>
      <c r="H10" s="107"/>
      <c r="I10" s="30">
        <v>0</v>
      </c>
      <c r="J10" s="46"/>
    </row>
    <row r="11" spans="2:10" x14ac:dyDescent="0.25">
      <c r="B11" s="62">
        <v>1972</v>
      </c>
      <c r="C11" s="93" t="s">
        <v>7</v>
      </c>
      <c r="D11" s="94"/>
      <c r="E11" s="94"/>
      <c r="F11" s="94"/>
      <c r="G11" s="94"/>
      <c r="H11" s="107"/>
      <c r="I11" s="30">
        <v>0</v>
      </c>
      <c r="J11" s="46"/>
    </row>
    <row r="12" spans="2:10" x14ac:dyDescent="0.25">
      <c r="B12" s="62">
        <v>11296</v>
      </c>
      <c r="C12" s="93" t="s">
        <v>8</v>
      </c>
      <c r="D12" s="94"/>
      <c r="E12" s="94"/>
      <c r="F12" s="94"/>
      <c r="G12" s="94"/>
      <c r="H12" s="107"/>
      <c r="I12" s="30">
        <v>0</v>
      </c>
      <c r="J12" s="46"/>
    </row>
    <row r="13" spans="2:10" x14ac:dyDescent="0.25">
      <c r="B13" s="62">
        <v>1659</v>
      </c>
      <c r="C13" s="93" t="s">
        <v>9</v>
      </c>
      <c r="D13" s="94"/>
      <c r="E13" s="94"/>
      <c r="F13" s="94"/>
      <c r="G13" s="94"/>
      <c r="H13" s="107"/>
      <c r="I13" s="30">
        <v>0</v>
      </c>
      <c r="J13" s="46"/>
    </row>
    <row r="14" spans="2:10" ht="15.75" thickBot="1" x14ac:dyDescent="0.3">
      <c r="B14" s="63">
        <v>11300</v>
      </c>
      <c r="C14" s="138" t="s">
        <v>10</v>
      </c>
      <c r="D14" s="139"/>
      <c r="E14" s="139"/>
      <c r="F14" s="139"/>
      <c r="G14" s="139"/>
      <c r="H14" s="140"/>
      <c r="I14" s="31">
        <v>0</v>
      </c>
      <c r="J14" s="47"/>
    </row>
    <row r="15" spans="2:10" x14ac:dyDescent="0.25">
      <c r="C15" s="8"/>
      <c r="D15" s="8"/>
      <c r="E15" s="8"/>
      <c r="F15" s="8"/>
      <c r="G15" s="8"/>
      <c r="H15" s="8"/>
      <c r="I15" s="9"/>
    </row>
  </sheetData>
  <mergeCells count="13">
    <mergeCell ref="C14:H14"/>
    <mergeCell ref="C9:H9"/>
    <mergeCell ref="C3:H3"/>
    <mergeCell ref="C4:H4"/>
    <mergeCell ref="C5:H5"/>
    <mergeCell ref="C8:H8"/>
    <mergeCell ref="C6:H6"/>
    <mergeCell ref="C7:H7"/>
    <mergeCell ref="B2:J2"/>
    <mergeCell ref="C10:H10"/>
    <mergeCell ref="C11:H11"/>
    <mergeCell ref="C12:H12"/>
    <mergeCell ref="C13:H1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B64A-71D7-499F-8E45-F6CE1BBF45CB}">
  <dimension ref="A1:I14"/>
  <sheetViews>
    <sheetView workbookViewId="0">
      <selection activeCell="I14" sqref="A1:I14"/>
    </sheetView>
  </sheetViews>
  <sheetFormatPr defaultRowHeight="15" x14ac:dyDescent="0.25"/>
  <cols>
    <col min="1" max="1" width="23" bestFit="1" customWidth="1"/>
    <col min="6" max="6" width="17" bestFit="1" customWidth="1"/>
    <col min="7" max="7" width="10.28515625" bestFit="1" customWidth="1"/>
  </cols>
  <sheetData>
    <row r="1" spans="1:9" x14ac:dyDescent="0.25">
      <c r="A1" s="144"/>
      <c r="B1" s="144" t="s">
        <v>138</v>
      </c>
      <c r="C1" s="144" t="s">
        <v>139</v>
      </c>
      <c r="D1" s="144" t="s">
        <v>140</v>
      </c>
      <c r="E1" s="144" t="s">
        <v>141</v>
      </c>
      <c r="F1" s="144" t="s">
        <v>142</v>
      </c>
      <c r="G1" s="144" t="s">
        <v>143</v>
      </c>
      <c r="H1" s="144" t="s">
        <v>144</v>
      </c>
    </row>
    <row r="2" spans="1:9" x14ac:dyDescent="0.25">
      <c r="A2" s="144" t="s">
        <v>137</v>
      </c>
      <c r="B2" s="144"/>
      <c r="C2" s="144">
        <v>50</v>
      </c>
      <c r="D2" s="144"/>
      <c r="E2" s="144"/>
      <c r="F2" s="144"/>
      <c r="G2" s="144"/>
      <c r="H2" s="144"/>
      <c r="I2">
        <f>SUM(B2:H2)</f>
        <v>50</v>
      </c>
    </row>
    <row r="3" spans="1:9" x14ac:dyDescent="0.25">
      <c r="A3" s="144" t="s">
        <v>148</v>
      </c>
      <c r="B3" s="144"/>
      <c r="C3" s="144">
        <v>5</v>
      </c>
      <c r="D3" s="144"/>
      <c r="E3" s="144"/>
      <c r="F3" s="144"/>
      <c r="G3" s="144"/>
      <c r="H3" s="144"/>
      <c r="I3">
        <f t="shared" ref="I3:I14" si="0">SUM(B3:H3)</f>
        <v>5</v>
      </c>
    </row>
    <row r="4" spans="1:9" x14ac:dyDescent="0.25">
      <c r="A4" s="144" t="s">
        <v>149</v>
      </c>
      <c r="B4" s="144"/>
      <c r="C4" s="144"/>
      <c r="D4" s="144"/>
      <c r="E4" s="144"/>
      <c r="F4" s="144"/>
      <c r="G4" s="144"/>
      <c r="H4" s="144"/>
      <c r="I4">
        <f t="shared" si="0"/>
        <v>0</v>
      </c>
    </row>
    <row r="5" spans="1:9" x14ac:dyDescent="0.25">
      <c r="A5" s="144" t="s">
        <v>150</v>
      </c>
      <c r="B5" s="144"/>
      <c r="C5" s="144">
        <v>1</v>
      </c>
      <c r="D5" s="144"/>
      <c r="E5" s="144"/>
      <c r="F5" s="144"/>
      <c r="G5" s="144"/>
      <c r="H5" s="144"/>
      <c r="I5">
        <f t="shared" si="0"/>
        <v>1</v>
      </c>
    </row>
    <row r="6" spans="1:9" x14ac:dyDescent="0.25">
      <c r="A6" s="144" t="s">
        <v>145</v>
      </c>
      <c r="B6" s="144">
        <v>8</v>
      </c>
      <c r="C6" s="144"/>
      <c r="D6" s="144">
        <v>50</v>
      </c>
      <c r="E6" s="144"/>
      <c r="F6" s="144"/>
      <c r="G6" s="144"/>
      <c r="H6" s="144">
        <v>102</v>
      </c>
      <c r="I6">
        <f t="shared" si="0"/>
        <v>160</v>
      </c>
    </row>
    <row r="7" spans="1:9" x14ac:dyDescent="0.25">
      <c r="A7" s="144" t="s">
        <v>146</v>
      </c>
      <c r="B7" s="144">
        <v>3</v>
      </c>
      <c r="C7" s="144"/>
      <c r="D7" s="144">
        <v>6</v>
      </c>
      <c r="E7" s="144"/>
      <c r="F7" s="144"/>
      <c r="G7" s="144"/>
      <c r="H7" s="144">
        <v>1</v>
      </c>
      <c r="I7">
        <f t="shared" si="0"/>
        <v>10</v>
      </c>
    </row>
    <row r="8" spans="1:9" x14ac:dyDescent="0.25">
      <c r="A8" s="144" t="s">
        <v>147</v>
      </c>
      <c r="B8" s="144"/>
      <c r="C8" s="144"/>
      <c r="D8" s="144"/>
      <c r="E8" s="144"/>
      <c r="F8" s="144"/>
      <c r="G8" s="144"/>
      <c r="H8" s="144">
        <v>15</v>
      </c>
      <c r="I8">
        <f t="shared" si="0"/>
        <v>15</v>
      </c>
    </row>
    <row r="9" spans="1:9" x14ac:dyDescent="0.25">
      <c r="A9" s="144" t="s">
        <v>155</v>
      </c>
      <c r="B9" s="144"/>
      <c r="C9" s="144"/>
      <c r="D9" s="144"/>
      <c r="E9" s="144"/>
      <c r="F9" s="144">
        <v>2060</v>
      </c>
      <c r="G9" s="144">
        <v>120</v>
      </c>
      <c r="H9" s="144"/>
      <c r="I9">
        <f t="shared" si="0"/>
        <v>2180</v>
      </c>
    </row>
    <row r="10" spans="1:9" x14ac:dyDescent="0.25">
      <c r="A10" s="144" t="s">
        <v>153</v>
      </c>
      <c r="B10" s="144"/>
      <c r="C10" s="144"/>
      <c r="D10" s="144"/>
      <c r="E10" s="144"/>
      <c r="F10" s="144">
        <v>250</v>
      </c>
      <c r="G10" s="144">
        <v>12</v>
      </c>
      <c r="H10" s="144"/>
      <c r="I10">
        <f t="shared" si="0"/>
        <v>262</v>
      </c>
    </row>
    <row r="11" spans="1:9" x14ac:dyDescent="0.25">
      <c r="A11" s="144" t="s">
        <v>154</v>
      </c>
      <c r="B11" s="144"/>
      <c r="C11" s="144"/>
      <c r="D11" s="144"/>
      <c r="E11" s="144"/>
      <c r="F11" s="144">
        <v>120</v>
      </c>
      <c r="G11" s="144">
        <v>5</v>
      </c>
      <c r="H11" s="144"/>
      <c r="I11">
        <f t="shared" si="0"/>
        <v>125</v>
      </c>
    </row>
    <row r="12" spans="1:9" x14ac:dyDescent="0.25">
      <c r="A12" s="144" t="s">
        <v>152</v>
      </c>
      <c r="B12" s="144"/>
      <c r="C12" s="144"/>
      <c r="D12" s="144"/>
      <c r="E12" s="144"/>
      <c r="F12" s="144">
        <v>180</v>
      </c>
      <c r="G12" s="144">
        <v>8</v>
      </c>
      <c r="H12" s="144"/>
      <c r="I12">
        <f t="shared" si="0"/>
        <v>188</v>
      </c>
    </row>
    <row r="13" spans="1:9" x14ac:dyDescent="0.25">
      <c r="A13" s="144" t="s">
        <v>156</v>
      </c>
      <c r="B13" s="144"/>
      <c r="C13" s="144"/>
      <c r="D13" s="144"/>
      <c r="E13" s="144"/>
      <c r="F13" s="144">
        <v>880</v>
      </c>
      <c r="G13" s="144">
        <v>30</v>
      </c>
      <c r="H13" s="144"/>
      <c r="I13">
        <f t="shared" si="0"/>
        <v>910</v>
      </c>
    </row>
    <row r="14" spans="1:9" x14ac:dyDescent="0.25">
      <c r="A14" s="144" t="s">
        <v>151</v>
      </c>
      <c r="B14" s="144"/>
      <c r="C14" s="144"/>
      <c r="D14" s="144"/>
      <c r="E14" s="144"/>
      <c r="F14" s="144">
        <v>360</v>
      </c>
      <c r="G14" s="144">
        <v>9</v>
      </c>
      <c r="H14" s="144"/>
      <c r="I14">
        <f t="shared" si="0"/>
        <v>369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804F-D951-4A10-8F54-A032487EE557}">
  <dimension ref="A1:AB70"/>
  <sheetViews>
    <sheetView workbookViewId="0">
      <selection activeCell="B13" sqref="B13:G13"/>
    </sheetView>
  </sheetViews>
  <sheetFormatPr defaultRowHeight="15" x14ac:dyDescent="0.25"/>
  <cols>
    <col min="1" max="6" width="9.140625" style="144"/>
    <col min="7" max="7" width="19.28515625" style="144" bestFit="1" customWidth="1"/>
    <col min="8" max="9" width="9.140625" style="144"/>
  </cols>
  <sheetData>
    <row r="1" spans="1:28" x14ac:dyDescent="0.25">
      <c r="A1" s="227" t="s">
        <v>180</v>
      </c>
      <c r="B1" s="224" t="s">
        <v>181</v>
      </c>
      <c r="C1" s="224"/>
      <c r="D1" s="224"/>
      <c r="E1" s="224"/>
      <c r="F1" s="224"/>
      <c r="G1" s="224"/>
      <c r="H1" s="227" t="s">
        <v>134</v>
      </c>
      <c r="I1" s="227" t="s">
        <v>182</v>
      </c>
    </row>
    <row r="2" spans="1:28" ht="15.75" thickBot="1" x14ac:dyDescent="0.3">
      <c r="A2" s="227"/>
      <c r="B2" s="224" t="s">
        <v>166</v>
      </c>
      <c r="C2" s="224"/>
      <c r="D2" s="224"/>
      <c r="E2" s="224"/>
      <c r="F2" s="224"/>
      <c r="G2" s="224"/>
      <c r="H2" s="229">
        <v>50</v>
      </c>
      <c r="I2" s="227"/>
      <c r="T2" s="68" t="s">
        <v>107</v>
      </c>
      <c r="U2" s="118"/>
      <c r="V2" s="118"/>
      <c r="W2" s="118"/>
      <c r="X2" s="118"/>
      <c r="Y2" s="118"/>
      <c r="Z2" s="118"/>
      <c r="AA2" s="118"/>
      <c r="AB2" s="119"/>
    </row>
    <row r="3" spans="1:28" ht="15.75" thickBot="1" x14ac:dyDescent="0.3">
      <c r="A3" s="227"/>
      <c r="B3" s="224" t="s">
        <v>162</v>
      </c>
      <c r="C3" s="224"/>
      <c r="D3" s="224"/>
      <c r="E3" s="224"/>
      <c r="F3" s="224"/>
      <c r="G3" s="224"/>
      <c r="H3" s="229">
        <v>5</v>
      </c>
      <c r="I3" s="227"/>
      <c r="T3" s="20" t="s">
        <v>135</v>
      </c>
      <c r="U3" s="102" t="s">
        <v>1</v>
      </c>
      <c r="V3" s="103"/>
      <c r="W3" s="103"/>
      <c r="X3" s="103"/>
      <c r="Y3" s="103"/>
      <c r="Z3" s="104"/>
      <c r="AA3" s="5" t="s">
        <v>134</v>
      </c>
      <c r="AB3" s="20" t="s">
        <v>133</v>
      </c>
    </row>
    <row r="4" spans="1:28" x14ac:dyDescent="0.25">
      <c r="A4" s="227"/>
      <c r="B4" s="224" t="s">
        <v>167</v>
      </c>
      <c r="C4" s="224"/>
      <c r="D4" s="224"/>
      <c r="E4" s="224"/>
      <c r="F4" s="224"/>
      <c r="G4" s="224"/>
      <c r="H4" s="229">
        <v>0</v>
      </c>
      <c r="I4" s="227"/>
      <c r="T4" s="61">
        <v>11906</v>
      </c>
      <c r="U4" s="75" t="s">
        <v>108</v>
      </c>
      <c r="V4" s="76"/>
      <c r="W4" s="76"/>
      <c r="X4" s="76"/>
      <c r="Y4" s="76"/>
      <c r="Z4" s="77"/>
      <c r="AA4" s="29">
        <v>0</v>
      </c>
      <c r="AB4" s="49"/>
    </row>
    <row r="5" spans="1:28" x14ac:dyDescent="0.25">
      <c r="A5" s="227"/>
      <c r="B5" s="224" t="s">
        <v>168</v>
      </c>
      <c r="C5" s="224"/>
      <c r="D5" s="224"/>
      <c r="E5" s="224"/>
      <c r="F5" s="224"/>
      <c r="G5" s="224"/>
      <c r="H5" s="229">
        <v>1</v>
      </c>
      <c r="I5" s="227"/>
      <c r="T5" s="62">
        <v>1641</v>
      </c>
      <c r="U5" s="78" t="s">
        <v>109</v>
      </c>
      <c r="V5" s="79"/>
      <c r="W5" s="79"/>
      <c r="X5" s="79"/>
      <c r="Y5" s="79"/>
      <c r="Z5" s="80"/>
      <c r="AA5" s="30">
        <v>0</v>
      </c>
      <c r="AB5" s="46"/>
    </row>
    <row r="6" spans="1:28" x14ac:dyDescent="0.25">
      <c r="A6" s="227"/>
      <c r="B6" s="224" t="s">
        <v>169</v>
      </c>
      <c r="C6" s="224"/>
      <c r="D6" s="224"/>
      <c r="E6" s="224"/>
      <c r="F6" s="224"/>
      <c r="G6" s="224"/>
      <c r="H6" s="229">
        <v>1</v>
      </c>
      <c r="I6" s="227"/>
      <c r="T6" s="62">
        <v>13841</v>
      </c>
      <c r="U6" s="78" t="s">
        <v>110</v>
      </c>
      <c r="V6" s="79"/>
      <c r="W6" s="79"/>
      <c r="X6" s="79"/>
      <c r="Y6" s="79"/>
      <c r="Z6" s="80"/>
      <c r="AA6" s="30">
        <v>0</v>
      </c>
      <c r="AB6" s="46"/>
    </row>
    <row r="7" spans="1:28" x14ac:dyDescent="0.25">
      <c r="A7" s="227"/>
      <c r="B7" s="224" t="s">
        <v>38</v>
      </c>
      <c r="C7" s="224"/>
      <c r="D7" s="224"/>
      <c r="E7" s="224"/>
      <c r="F7" s="224"/>
      <c r="G7" s="224"/>
      <c r="H7" s="229">
        <v>4</v>
      </c>
      <c r="I7" s="227"/>
      <c r="T7" s="62">
        <v>1928</v>
      </c>
      <c r="U7" s="78" t="s">
        <v>111</v>
      </c>
      <c r="V7" s="79"/>
      <c r="W7" s="79"/>
      <c r="X7" s="79"/>
      <c r="Y7" s="79"/>
      <c r="Z7" s="80"/>
      <c r="AA7" s="30">
        <v>0</v>
      </c>
      <c r="AB7" s="46"/>
    </row>
    <row r="8" spans="1:28" x14ac:dyDescent="0.25">
      <c r="A8" s="227"/>
      <c r="B8" s="224" t="s">
        <v>41</v>
      </c>
      <c r="C8" s="224"/>
      <c r="D8" s="224"/>
      <c r="E8" s="224"/>
      <c r="F8" s="224"/>
      <c r="G8" s="224"/>
      <c r="H8" s="229">
        <v>2</v>
      </c>
      <c r="I8" s="227"/>
      <c r="T8" s="62">
        <v>11936</v>
      </c>
      <c r="U8" s="78" t="s">
        <v>112</v>
      </c>
      <c r="V8" s="79"/>
      <c r="W8" s="79"/>
      <c r="X8" s="79"/>
      <c r="Y8" s="79"/>
      <c r="Z8" s="80"/>
      <c r="AA8" s="30">
        <v>0</v>
      </c>
      <c r="AB8" s="46"/>
    </row>
    <row r="9" spans="1:28" x14ac:dyDescent="0.25">
      <c r="A9" s="227"/>
      <c r="B9" s="224" t="s">
        <v>117</v>
      </c>
      <c r="C9" s="224"/>
      <c r="D9" s="224"/>
      <c r="E9" s="224"/>
      <c r="F9" s="224"/>
      <c r="G9" s="224"/>
      <c r="H9" s="229">
        <v>50</v>
      </c>
      <c r="I9" s="227"/>
      <c r="T9" s="62">
        <v>1909</v>
      </c>
      <c r="U9" s="78" t="s">
        <v>35</v>
      </c>
      <c r="V9" s="79"/>
      <c r="W9" s="79"/>
      <c r="X9" s="79"/>
      <c r="Y9" s="79"/>
      <c r="Z9" s="80"/>
      <c r="AA9" s="30">
        <v>0</v>
      </c>
      <c r="AB9" s="46"/>
    </row>
    <row r="10" spans="1:28" x14ac:dyDescent="0.25">
      <c r="A10" s="227"/>
      <c r="B10" s="224" t="s">
        <v>118</v>
      </c>
      <c r="C10" s="224"/>
      <c r="D10" s="224"/>
      <c r="E10" s="224"/>
      <c r="F10" s="224"/>
      <c r="G10" s="224"/>
      <c r="H10" s="229">
        <v>20</v>
      </c>
      <c r="I10" s="227"/>
      <c r="T10" s="62">
        <v>2415</v>
      </c>
      <c r="U10" s="78" t="s">
        <v>117</v>
      </c>
      <c r="V10" s="79"/>
      <c r="W10" s="79"/>
      <c r="X10" s="79"/>
      <c r="Y10" s="79"/>
      <c r="Z10" s="80"/>
      <c r="AA10" s="30">
        <v>0</v>
      </c>
      <c r="AB10" s="46"/>
    </row>
    <row r="11" spans="1:28" x14ac:dyDescent="0.25">
      <c r="A11" s="227"/>
      <c r="B11" s="224" t="s">
        <v>119</v>
      </c>
      <c r="C11" s="224"/>
      <c r="D11" s="224"/>
      <c r="E11" s="224"/>
      <c r="F11" s="224"/>
      <c r="G11" s="224"/>
      <c r="H11" s="229">
        <v>100</v>
      </c>
      <c r="I11" s="227"/>
      <c r="K11" s="230" t="s">
        <v>35</v>
      </c>
      <c r="L11" s="230"/>
      <c r="M11" s="230"/>
      <c r="N11" s="230"/>
      <c r="O11" s="230"/>
      <c r="P11" s="230"/>
      <c r="T11" s="62">
        <v>1357</v>
      </c>
      <c r="U11" s="78" t="s">
        <v>118</v>
      </c>
      <c r="V11" s="79"/>
      <c r="W11" s="79"/>
      <c r="X11" s="79"/>
      <c r="Y11" s="79"/>
      <c r="Z11" s="80"/>
      <c r="AA11" s="30">
        <v>0</v>
      </c>
      <c r="AB11" s="46"/>
    </row>
    <row r="12" spans="1:28" x14ac:dyDescent="0.25">
      <c r="A12" s="227"/>
      <c r="B12" s="224" t="s">
        <v>120</v>
      </c>
      <c r="C12" s="224"/>
      <c r="D12" s="224"/>
      <c r="E12" s="224"/>
      <c r="F12" s="224"/>
      <c r="G12" s="224"/>
      <c r="H12" s="229">
        <v>100</v>
      </c>
      <c r="I12" s="227"/>
      <c r="K12" s="230" t="s">
        <v>14</v>
      </c>
      <c r="L12" s="230"/>
      <c r="M12" s="230"/>
      <c r="N12" s="230"/>
      <c r="O12" s="230"/>
      <c r="P12" s="230"/>
      <c r="T12" s="62">
        <v>14316</v>
      </c>
      <c r="U12" s="127" t="s">
        <v>119</v>
      </c>
      <c r="V12" s="79"/>
      <c r="W12" s="79"/>
      <c r="X12" s="79"/>
      <c r="Y12" s="79"/>
      <c r="Z12" s="80"/>
      <c r="AA12" s="30">
        <v>0</v>
      </c>
      <c r="AB12" s="46"/>
    </row>
    <row r="13" spans="1:28" ht="15.75" thickBot="1" x14ac:dyDescent="0.3">
      <c r="A13" s="227"/>
      <c r="B13" s="224" t="s">
        <v>170</v>
      </c>
      <c r="C13" s="224"/>
      <c r="D13" s="224"/>
      <c r="E13" s="224"/>
      <c r="F13" s="224"/>
      <c r="G13" s="224"/>
      <c r="H13" s="229">
        <v>60</v>
      </c>
      <c r="I13" s="227"/>
      <c r="K13" s="230" t="s">
        <v>44</v>
      </c>
      <c r="L13" s="230"/>
      <c r="M13" s="230"/>
      <c r="N13" s="230"/>
      <c r="O13" s="230"/>
      <c r="P13" s="230"/>
      <c r="T13" s="63">
        <v>1882</v>
      </c>
      <c r="U13" s="96" t="s">
        <v>120</v>
      </c>
      <c r="V13" s="97"/>
      <c r="W13" s="97"/>
      <c r="X13" s="97"/>
      <c r="Y13" s="97"/>
      <c r="Z13" s="98"/>
      <c r="AA13" s="31">
        <v>0</v>
      </c>
      <c r="AB13" s="47"/>
    </row>
    <row r="14" spans="1:28" ht="15.75" thickBot="1" x14ac:dyDescent="0.3">
      <c r="A14" s="227"/>
      <c r="B14" s="224" t="s">
        <v>171</v>
      </c>
      <c r="C14" s="224"/>
      <c r="D14" s="224"/>
      <c r="E14" s="224"/>
      <c r="F14" s="224"/>
      <c r="G14" s="224"/>
      <c r="H14" s="229">
        <v>9</v>
      </c>
      <c r="I14" s="227"/>
      <c r="K14" s="231" t="s">
        <v>42</v>
      </c>
      <c r="L14" s="231"/>
      <c r="M14" s="231"/>
      <c r="N14" s="231"/>
      <c r="O14" s="231"/>
      <c r="P14" s="231"/>
      <c r="T14" s="71" t="s">
        <v>113</v>
      </c>
      <c r="U14" s="116"/>
      <c r="V14" s="116"/>
      <c r="W14" s="116"/>
      <c r="X14" s="116"/>
      <c r="Y14" s="116"/>
      <c r="Z14" s="116"/>
      <c r="AA14" s="116"/>
      <c r="AB14" s="117"/>
    </row>
    <row r="15" spans="1:28" ht="15.75" thickBot="1" x14ac:dyDescent="0.3">
      <c r="A15" s="227"/>
      <c r="B15" s="224" t="s">
        <v>172</v>
      </c>
      <c r="C15" s="224"/>
      <c r="D15" s="224"/>
      <c r="E15" s="224"/>
      <c r="F15" s="224"/>
      <c r="G15" s="224"/>
      <c r="H15" s="229">
        <v>2</v>
      </c>
      <c r="I15" s="227"/>
      <c r="K15" s="224" t="s">
        <v>117</v>
      </c>
      <c r="L15" s="224"/>
      <c r="M15" s="224"/>
      <c r="N15" s="224"/>
      <c r="O15" s="224"/>
      <c r="P15" s="224"/>
      <c r="T15" s="20" t="s">
        <v>135</v>
      </c>
      <c r="U15" s="102" t="s">
        <v>1</v>
      </c>
      <c r="V15" s="103"/>
      <c r="W15" s="103"/>
      <c r="X15" s="103"/>
      <c r="Y15" s="103"/>
      <c r="Z15" s="104"/>
      <c r="AA15" s="5" t="s">
        <v>134</v>
      </c>
      <c r="AB15" s="20" t="s">
        <v>133</v>
      </c>
    </row>
    <row r="16" spans="1:28" x14ac:dyDescent="0.25">
      <c r="A16" s="227"/>
      <c r="B16" s="224" t="s">
        <v>168</v>
      </c>
      <c r="C16" s="224"/>
      <c r="D16" s="224"/>
      <c r="E16" s="224"/>
      <c r="F16" s="224"/>
      <c r="G16" s="224"/>
      <c r="H16" s="229">
        <v>0</v>
      </c>
      <c r="I16" s="227"/>
      <c r="K16" s="224" t="s">
        <v>118</v>
      </c>
      <c r="L16" s="224"/>
      <c r="M16" s="224"/>
      <c r="N16" s="224"/>
      <c r="O16" s="224"/>
      <c r="P16" s="224"/>
      <c r="T16" s="61">
        <v>2120</v>
      </c>
      <c r="U16" s="75" t="s">
        <v>114</v>
      </c>
      <c r="V16" s="76"/>
      <c r="W16" s="76"/>
      <c r="X16" s="76"/>
      <c r="Y16" s="76"/>
      <c r="Z16" s="77"/>
      <c r="AA16" s="29">
        <v>0</v>
      </c>
      <c r="AB16" s="49"/>
    </row>
    <row r="17" spans="1:28" x14ac:dyDescent="0.25">
      <c r="A17" s="227">
        <v>1616</v>
      </c>
      <c r="B17" s="224" t="s">
        <v>12</v>
      </c>
      <c r="C17" s="224"/>
      <c r="D17" s="224"/>
      <c r="E17" s="224"/>
      <c r="F17" s="224"/>
      <c r="G17" s="224"/>
      <c r="H17" s="227">
        <v>189</v>
      </c>
      <c r="I17" s="227"/>
      <c r="K17" s="224" t="s">
        <v>119</v>
      </c>
      <c r="L17" s="224"/>
      <c r="M17" s="224"/>
      <c r="N17" s="224"/>
      <c r="O17" s="224"/>
      <c r="P17" s="224"/>
      <c r="T17" s="62">
        <v>10305</v>
      </c>
      <c r="U17" s="78" t="s">
        <v>115</v>
      </c>
      <c r="V17" s="79"/>
      <c r="W17" s="79"/>
      <c r="X17" s="79"/>
      <c r="Y17" s="79"/>
      <c r="Z17" s="80"/>
      <c r="AA17" s="30">
        <v>0</v>
      </c>
      <c r="AB17" s="46"/>
    </row>
    <row r="18" spans="1:28" x14ac:dyDescent="0.25">
      <c r="A18" s="227">
        <v>1629</v>
      </c>
      <c r="B18" s="224" t="s">
        <v>11</v>
      </c>
      <c r="C18" s="224"/>
      <c r="D18" s="224"/>
      <c r="E18" s="224"/>
      <c r="F18" s="224"/>
      <c r="G18" s="224"/>
      <c r="H18" s="227">
        <v>189</v>
      </c>
      <c r="I18" s="227"/>
      <c r="K18" s="224" t="s">
        <v>120</v>
      </c>
      <c r="L18" s="224"/>
      <c r="M18" s="224"/>
      <c r="N18" s="224"/>
      <c r="O18" s="224"/>
      <c r="P18" s="224"/>
      <c r="T18" s="62">
        <v>2073</v>
      </c>
      <c r="U18" s="81" t="s">
        <v>116</v>
      </c>
      <c r="V18" s="81"/>
      <c r="W18" s="81"/>
      <c r="X18" s="81"/>
      <c r="Y18" s="81"/>
      <c r="Z18" s="82"/>
      <c r="AA18" s="30">
        <v>0</v>
      </c>
      <c r="AB18" s="46"/>
    </row>
    <row r="19" spans="1:28" x14ac:dyDescent="0.25">
      <c r="A19" s="227">
        <v>2153</v>
      </c>
      <c r="B19" s="224" t="s">
        <v>13</v>
      </c>
      <c r="C19" s="224"/>
      <c r="D19" s="224"/>
      <c r="E19" s="224"/>
      <c r="F19" s="224"/>
      <c r="G19" s="224"/>
      <c r="H19" s="227">
        <v>945</v>
      </c>
      <c r="I19" s="227"/>
      <c r="T19" s="62">
        <v>2129</v>
      </c>
      <c r="U19" s="81" t="s">
        <v>77</v>
      </c>
      <c r="V19" s="81"/>
      <c r="W19" s="81"/>
      <c r="X19" s="81"/>
      <c r="Y19" s="81"/>
      <c r="Z19" s="82"/>
      <c r="AA19" s="30">
        <v>0</v>
      </c>
      <c r="AB19" s="46"/>
    </row>
    <row r="20" spans="1:28" x14ac:dyDescent="0.25">
      <c r="A20" s="229">
        <v>1909</v>
      </c>
      <c r="B20" s="224" t="s">
        <v>35</v>
      </c>
      <c r="C20" s="224"/>
      <c r="D20" s="224"/>
      <c r="E20" s="224"/>
      <c r="F20" s="224"/>
      <c r="G20" s="224"/>
      <c r="H20" s="232">
        <v>438</v>
      </c>
      <c r="I20" s="229"/>
      <c r="T20" s="62">
        <v>9830</v>
      </c>
      <c r="U20" s="78" t="s">
        <v>67</v>
      </c>
      <c r="V20" s="79"/>
      <c r="W20" s="79"/>
      <c r="X20" s="79"/>
      <c r="Y20" s="79"/>
      <c r="Z20" s="80"/>
      <c r="AA20" s="30">
        <v>0</v>
      </c>
      <c r="AB20" s="46"/>
    </row>
    <row r="21" spans="1:28" x14ac:dyDescent="0.25">
      <c r="A21" s="227">
        <v>1688</v>
      </c>
      <c r="B21" s="224" t="s">
        <v>15</v>
      </c>
      <c r="C21" s="224"/>
      <c r="D21" s="224"/>
      <c r="E21" s="224"/>
      <c r="F21" s="224"/>
      <c r="G21" s="224"/>
      <c r="H21" s="227">
        <v>20</v>
      </c>
      <c r="I21" s="227"/>
      <c r="T21" s="55">
        <v>12626</v>
      </c>
      <c r="U21" s="78" t="s">
        <v>44</v>
      </c>
      <c r="V21" s="79"/>
      <c r="W21" s="79"/>
      <c r="X21" s="79"/>
      <c r="Y21" s="79"/>
      <c r="Z21" s="80"/>
      <c r="AA21" s="22">
        <v>0</v>
      </c>
      <c r="AB21" s="46"/>
    </row>
    <row r="22" spans="1:28" ht="15.75" thickBot="1" x14ac:dyDescent="0.3">
      <c r="A22" s="227">
        <v>1528</v>
      </c>
      <c r="B22" s="224" t="s">
        <v>14</v>
      </c>
      <c r="C22" s="224"/>
      <c r="D22" s="224"/>
      <c r="E22" s="224"/>
      <c r="F22" s="224"/>
      <c r="G22" s="224"/>
      <c r="H22" s="227">
        <v>246</v>
      </c>
      <c r="I22" s="227"/>
      <c r="T22" s="56">
        <v>1909</v>
      </c>
      <c r="U22" s="120" t="s">
        <v>35</v>
      </c>
      <c r="V22" s="120"/>
      <c r="W22" s="120"/>
      <c r="X22" s="120"/>
      <c r="Y22" s="120"/>
      <c r="Z22" s="121"/>
      <c r="AA22" s="40">
        <v>0</v>
      </c>
      <c r="AB22" s="47"/>
    </row>
    <row r="23" spans="1:28" ht="15.75" thickBot="1" x14ac:dyDescent="0.3">
      <c r="A23" s="227">
        <v>12626</v>
      </c>
      <c r="B23" s="224" t="s">
        <v>44</v>
      </c>
      <c r="C23" s="224"/>
      <c r="D23" s="224"/>
      <c r="E23" s="224"/>
      <c r="F23" s="224"/>
      <c r="G23" s="224"/>
      <c r="H23" s="227">
        <v>584</v>
      </c>
      <c r="I23" s="227"/>
      <c r="T23" s="68" t="s">
        <v>121</v>
      </c>
      <c r="U23" s="69"/>
      <c r="V23" s="69"/>
      <c r="W23" s="69"/>
      <c r="X23" s="69"/>
      <c r="Y23" s="69"/>
      <c r="Z23" s="69"/>
      <c r="AA23" s="69"/>
      <c r="AB23" s="119"/>
    </row>
    <row r="24" spans="1:28" ht="15.75" thickBot="1" x14ac:dyDescent="0.3">
      <c r="A24" s="227">
        <v>1546</v>
      </c>
      <c r="B24" s="224" t="s">
        <v>24</v>
      </c>
      <c r="C24" s="224"/>
      <c r="D24" s="224"/>
      <c r="E24" s="224"/>
      <c r="F24" s="224"/>
      <c r="G24" s="224"/>
      <c r="H24" s="227">
        <v>63</v>
      </c>
      <c r="I24" s="227"/>
      <c r="T24" s="20" t="s">
        <v>135</v>
      </c>
      <c r="U24" s="102" t="s">
        <v>1</v>
      </c>
      <c r="V24" s="103"/>
      <c r="W24" s="103"/>
      <c r="X24" s="103"/>
      <c r="Y24" s="103"/>
      <c r="Z24" s="104"/>
      <c r="AA24" s="5" t="s">
        <v>134</v>
      </c>
      <c r="AB24" s="20" t="s">
        <v>133</v>
      </c>
    </row>
    <row r="25" spans="1:28" x14ac:dyDescent="0.25">
      <c r="A25" s="227">
        <v>1630</v>
      </c>
      <c r="B25" s="224" t="s">
        <v>26</v>
      </c>
      <c r="C25" s="224"/>
      <c r="D25" s="224"/>
      <c r="E25" s="224"/>
      <c r="F25" s="224"/>
      <c r="G25" s="224"/>
      <c r="H25" s="227">
        <v>252</v>
      </c>
      <c r="I25" s="227"/>
      <c r="T25" s="61">
        <v>2141</v>
      </c>
      <c r="U25" s="124" t="s">
        <v>81</v>
      </c>
      <c r="V25" s="125"/>
      <c r="W25" s="125"/>
      <c r="X25" s="125"/>
      <c r="Y25" s="125"/>
      <c r="Z25" s="126"/>
      <c r="AA25" s="28">
        <v>0</v>
      </c>
      <c r="AB25" s="49"/>
    </row>
    <row r="26" spans="1:28" x14ac:dyDescent="0.25">
      <c r="A26" s="227">
        <v>2065</v>
      </c>
      <c r="B26" s="224" t="s">
        <v>45</v>
      </c>
      <c r="C26" s="224"/>
      <c r="D26" s="224"/>
      <c r="E26" s="224"/>
      <c r="F26" s="224"/>
      <c r="G26" s="224"/>
      <c r="H26" s="227">
        <v>63</v>
      </c>
      <c r="I26" s="227"/>
      <c r="T26" s="62">
        <v>1601</v>
      </c>
      <c r="U26" s="78" t="s">
        <v>79</v>
      </c>
      <c r="V26" s="79"/>
      <c r="W26" s="79"/>
      <c r="X26" s="79"/>
      <c r="Y26" s="79"/>
      <c r="Z26" s="80"/>
      <c r="AA26" s="30">
        <v>0</v>
      </c>
      <c r="AB26" s="46"/>
    </row>
    <row r="27" spans="1:28" x14ac:dyDescent="0.25">
      <c r="A27" s="227">
        <v>2154</v>
      </c>
      <c r="B27" s="224" t="s">
        <v>28</v>
      </c>
      <c r="C27" s="224"/>
      <c r="D27" s="224"/>
      <c r="E27" s="224"/>
      <c r="F27" s="224"/>
      <c r="G27" s="224"/>
      <c r="H27" s="227">
        <v>2205</v>
      </c>
      <c r="I27" s="227"/>
      <c r="T27" s="62">
        <v>2049</v>
      </c>
      <c r="U27" s="81" t="s">
        <v>78</v>
      </c>
      <c r="V27" s="81"/>
      <c r="W27" s="81"/>
      <c r="X27" s="81"/>
      <c r="Y27" s="81"/>
      <c r="Z27" s="82"/>
      <c r="AA27" s="30">
        <v>0</v>
      </c>
      <c r="AB27" s="46"/>
    </row>
    <row r="28" spans="1:28" x14ac:dyDescent="0.25">
      <c r="A28" s="227">
        <v>10396</v>
      </c>
      <c r="B28" s="224" t="s">
        <v>30</v>
      </c>
      <c r="C28" s="224"/>
      <c r="D28" s="224"/>
      <c r="E28" s="224"/>
      <c r="F28" s="224"/>
      <c r="G28" s="224"/>
      <c r="H28" s="227">
        <v>42</v>
      </c>
      <c r="I28" s="227"/>
      <c r="T28" s="62">
        <v>1407</v>
      </c>
      <c r="U28" s="51" t="s">
        <v>25</v>
      </c>
      <c r="V28" s="6"/>
      <c r="W28" s="6"/>
      <c r="X28" s="6"/>
      <c r="Y28" s="6"/>
      <c r="Z28" s="7"/>
      <c r="AA28" s="30">
        <v>0</v>
      </c>
      <c r="AB28" s="46"/>
    </row>
    <row r="29" spans="1:28" x14ac:dyDescent="0.25">
      <c r="A29" s="227">
        <v>13438</v>
      </c>
      <c r="B29" s="224" t="s">
        <v>32</v>
      </c>
      <c r="C29" s="224"/>
      <c r="D29" s="224"/>
      <c r="E29" s="224"/>
      <c r="F29" s="224"/>
      <c r="G29" s="224"/>
      <c r="H29" s="227">
        <v>21</v>
      </c>
      <c r="I29" s="227"/>
      <c r="T29" s="62">
        <v>2129</v>
      </c>
      <c r="U29" s="81" t="s">
        <v>77</v>
      </c>
      <c r="V29" s="81"/>
      <c r="W29" s="81"/>
      <c r="X29" s="81"/>
      <c r="Y29" s="81"/>
      <c r="Z29" s="82"/>
      <c r="AA29" s="30">
        <v>0</v>
      </c>
      <c r="AB29" s="46"/>
    </row>
    <row r="30" spans="1:28" x14ac:dyDescent="0.25">
      <c r="A30" s="228">
        <v>13439</v>
      </c>
      <c r="B30" s="224" t="s">
        <v>73</v>
      </c>
      <c r="C30" s="224"/>
      <c r="D30" s="224"/>
      <c r="E30" s="224"/>
      <c r="F30" s="224"/>
      <c r="G30" s="224"/>
      <c r="H30" s="227">
        <v>21</v>
      </c>
      <c r="I30" s="227"/>
      <c r="T30" s="62">
        <v>9830</v>
      </c>
      <c r="U30" s="78" t="s">
        <v>67</v>
      </c>
      <c r="V30" s="79"/>
      <c r="W30" s="79"/>
      <c r="X30" s="79"/>
      <c r="Y30" s="79"/>
      <c r="Z30" s="80"/>
      <c r="AA30" s="30">
        <v>0</v>
      </c>
      <c r="AB30" s="46"/>
    </row>
    <row r="31" spans="1:28" x14ac:dyDescent="0.25">
      <c r="A31" s="227">
        <v>2156</v>
      </c>
      <c r="B31" s="224" t="s">
        <v>34</v>
      </c>
      <c r="C31" s="224"/>
      <c r="D31" s="224"/>
      <c r="E31" s="224"/>
      <c r="F31" s="224"/>
      <c r="G31" s="224"/>
      <c r="H31" s="227">
        <v>102</v>
      </c>
      <c r="I31" s="227"/>
      <c r="T31" s="55">
        <v>12626</v>
      </c>
      <c r="U31" s="78" t="s">
        <v>44</v>
      </c>
      <c r="V31" s="79"/>
      <c r="W31" s="79"/>
      <c r="X31" s="79"/>
      <c r="Y31" s="79"/>
      <c r="Z31" s="80"/>
      <c r="AA31" s="22">
        <v>0</v>
      </c>
      <c r="AB31" s="46"/>
    </row>
    <row r="32" spans="1:28" ht="15.75" thickBot="1" x14ac:dyDescent="0.3">
      <c r="A32" s="227">
        <v>1843</v>
      </c>
      <c r="B32" s="224" t="s">
        <v>48</v>
      </c>
      <c r="C32" s="224"/>
      <c r="D32" s="224"/>
      <c r="E32" s="224"/>
      <c r="F32" s="224"/>
      <c r="G32" s="224"/>
      <c r="H32" s="227">
        <v>21</v>
      </c>
      <c r="I32" s="227"/>
      <c r="T32" s="56">
        <v>1909</v>
      </c>
      <c r="U32" s="122" t="s">
        <v>35</v>
      </c>
      <c r="V32" s="122"/>
      <c r="W32" s="122"/>
      <c r="X32" s="122"/>
      <c r="Y32" s="122"/>
      <c r="Z32" s="123"/>
      <c r="AA32" s="31">
        <v>0</v>
      </c>
      <c r="AB32" s="47"/>
    </row>
    <row r="33" spans="1:9" x14ac:dyDescent="0.25">
      <c r="A33" s="227">
        <v>2164</v>
      </c>
      <c r="B33" s="224" t="s">
        <v>49</v>
      </c>
      <c r="C33" s="224"/>
      <c r="D33" s="224"/>
      <c r="E33" s="224"/>
      <c r="F33" s="224"/>
      <c r="G33" s="224"/>
      <c r="H33" s="227">
        <v>21</v>
      </c>
      <c r="I33" s="227"/>
    </row>
    <row r="34" spans="1:9" x14ac:dyDescent="0.25">
      <c r="A34" s="227">
        <v>2217</v>
      </c>
      <c r="B34" s="224" t="s">
        <v>50</v>
      </c>
      <c r="C34" s="224"/>
      <c r="D34" s="224"/>
      <c r="E34" s="224"/>
      <c r="F34" s="224"/>
      <c r="G34" s="224"/>
      <c r="H34" s="227">
        <v>21</v>
      </c>
      <c r="I34" s="227"/>
    </row>
    <row r="35" spans="1:9" x14ac:dyDescent="0.25">
      <c r="A35" s="227">
        <v>1913</v>
      </c>
      <c r="B35" s="224" t="s">
        <v>42</v>
      </c>
      <c r="C35" s="224"/>
      <c r="D35" s="224"/>
      <c r="E35" s="224"/>
      <c r="F35" s="224"/>
      <c r="G35" s="224"/>
      <c r="H35" s="227">
        <v>23</v>
      </c>
      <c r="I35" s="227"/>
    </row>
    <row r="36" spans="1:9" x14ac:dyDescent="0.25">
      <c r="A36" s="227">
        <v>1387</v>
      </c>
      <c r="B36" s="225" t="s">
        <v>36</v>
      </c>
      <c r="C36" s="225"/>
      <c r="D36" s="225"/>
      <c r="E36" s="225"/>
      <c r="F36" s="225"/>
      <c r="G36" s="225"/>
      <c r="H36" s="227">
        <v>21</v>
      </c>
      <c r="I36" s="227"/>
    </row>
    <row r="37" spans="1:9" x14ac:dyDescent="0.25">
      <c r="A37" s="227">
        <v>1407</v>
      </c>
      <c r="B37" s="224" t="s">
        <v>25</v>
      </c>
      <c r="C37" s="224"/>
      <c r="D37" s="224"/>
      <c r="E37" s="224"/>
      <c r="F37" s="224"/>
      <c r="G37" s="224"/>
      <c r="H37" s="227">
        <v>21</v>
      </c>
      <c r="I37" s="227"/>
    </row>
    <row r="38" spans="1:9" x14ac:dyDescent="0.25">
      <c r="A38" s="227">
        <v>1909</v>
      </c>
      <c r="B38" s="225" t="s">
        <v>35</v>
      </c>
      <c r="C38" s="225"/>
      <c r="D38" s="225"/>
      <c r="E38" s="225"/>
      <c r="F38" s="225"/>
      <c r="G38" s="225"/>
      <c r="H38" s="227">
        <v>21</v>
      </c>
      <c r="I38" s="227"/>
    </row>
    <row r="39" spans="1:9" x14ac:dyDescent="0.25">
      <c r="A39" s="228">
        <v>9830</v>
      </c>
      <c r="B39" s="224" t="s">
        <v>67</v>
      </c>
      <c r="C39" s="224"/>
      <c r="D39" s="224"/>
      <c r="E39" s="224"/>
      <c r="F39" s="224"/>
      <c r="G39" s="224"/>
      <c r="H39" s="227">
        <v>42</v>
      </c>
      <c r="I39" s="227"/>
    </row>
    <row r="40" spans="1:9" x14ac:dyDescent="0.25">
      <c r="A40" s="227">
        <v>12626</v>
      </c>
      <c r="B40" s="224" t="s">
        <v>44</v>
      </c>
      <c r="C40" s="224"/>
      <c r="D40" s="224"/>
      <c r="E40" s="224"/>
      <c r="F40" s="224"/>
      <c r="G40" s="224"/>
      <c r="H40" s="227">
        <v>84</v>
      </c>
      <c r="I40" s="227"/>
    </row>
    <row r="41" spans="1:9" x14ac:dyDescent="0.25">
      <c r="A41" s="228">
        <v>2049</v>
      </c>
      <c r="B41" s="224" t="s">
        <v>78</v>
      </c>
      <c r="C41" s="224"/>
      <c r="D41" s="224"/>
      <c r="E41" s="224"/>
      <c r="F41" s="224"/>
      <c r="G41" s="224"/>
      <c r="H41" s="227">
        <v>42</v>
      </c>
      <c r="I41" s="227"/>
    </row>
    <row r="42" spans="1:9" x14ac:dyDescent="0.25">
      <c r="A42" s="228">
        <v>1601</v>
      </c>
      <c r="B42" s="224" t="s">
        <v>79</v>
      </c>
      <c r="C42" s="224"/>
      <c r="D42" s="224"/>
      <c r="E42" s="224"/>
      <c r="F42" s="224"/>
      <c r="G42" s="224"/>
      <c r="H42" s="227">
        <v>42</v>
      </c>
      <c r="I42" s="227"/>
    </row>
    <row r="43" spans="1:9" x14ac:dyDescent="0.25">
      <c r="A43" s="228">
        <v>12784</v>
      </c>
      <c r="B43" s="226" t="s">
        <v>80</v>
      </c>
      <c r="C43" s="226"/>
      <c r="D43" s="226"/>
      <c r="E43" s="226"/>
      <c r="F43" s="226"/>
      <c r="G43" s="226"/>
      <c r="H43" s="227">
        <v>63</v>
      </c>
      <c r="I43" s="227"/>
    </row>
    <row r="44" spans="1:9" x14ac:dyDescent="0.25">
      <c r="A44" s="228">
        <v>12100</v>
      </c>
      <c r="B44" s="224" t="s">
        <v>81</v>
      </c>
      <c r="C44" s="224"/>
      <c r="D44" s="224"/>
      <c r="E44" s="224"/>
      <c r="F44" s="224"/>
      <c r="G44" s="224"/>
      <c r="H44" s="227">
        <v>21</v>
      </c>
      <c r="I44" s="227"/>
    </row>
    <row r="45" spans="1:9" x14ac:dyDescent="0.25">
      <c r="A45" s="228">
        <v>1862</v>
      </c>
      <c r="B45" s="223" t="s">
        <v>82</v>
      </c>
      <c r="C45" s="223"/>
      <c r="D45" s="223"/>
      <c r="E45" s="223"/>
      <c r="F45" s="223"/>
      <c r="G45" s="223"/>
      <c r="H45" s="227">
        <v>21</v>
      </c>
      <c r="I45" s="227"/>
    </row>
    <row r="46" spans="1:9" x14ac:dyDescent="0.25">
      <c r="A46" s="228">
        <v>1853</v>
      </c>
      <c r="B46" s="226" t="s">
        <v>38</v>
      </c>
      <c r="C46" s="226"/>
      <c r="D46" s="226"/>
      <c r="E46" s="226"/>
      <c r="F46" s="226"/>
      <c r="G46" s="226"/>
      <c r="H46" s="227">
        <v>63</v>
      </c>
      <c r="I46" s="227"/>
    </row>
    <row r="47" spans="1:9" x14ac:dyDescent="0.25">
      <c r="A47" s="228">
        <v>2179</v>
      </c>
      <c r="B47" s="224" t="s">
        <v>40</v>
      </c>
      <c r="C47" s="224"/>
      <c r="D47" s="224"/>
      <c r="E47" s="224"/>
      <c r="F47" s="224"/>
      <c r="G47" s="224"/>
      <c r="H47" s="227">
        <v>21</v>
      </c>
      <c r="I47" s="227"/>
    </row>
    <row r="48" spans="1:9" x14ac:dyDescent="0.25">
      <c r="A48" s="228">
        <v>1747</v>
      </c>
      <c r="B48" s="224" t="s">
        <v>83</v>
      </c>
      <c r="C48" s="224"/>
      <c r="D48" s="224"/>
      <c r="E48" s="224"/>
      <c r="F48" s="224"/>
      <c r="G48" s="224"/>
      <c r="H48" s="227">
        <v>21</v>
      </c>
      <c r="I48" s="227"/>
    </row>
    <row r="49" spans="1:9" x14ac:dyDescent="0.25">
      <c r="A49" s="228">
        <v>2230</v>
      </c>
      <c r="B49" s="224" t="s">
        <v>41</v>
      </c>
      <c r="C49" s="224"/>
      <c r="D49" s="224"/>
      <c r="E49" s="224"/>
      <c r="F49" s="224"/>
      <c r="G49" s="224"/>
      <c r="H49" s="227">
        <v>21</v>
      </c>
      <c r="I49" s="227"/>
    </row>
    <row r="50" spans="1:9" x14ac:dyDescent="0.25">
      <c r="A50" s="228">
        <v>1819</v>
      </c>
      <c r="B50" s="224" t="s">
        <v>61</v>
      </c>
      <c r="C50" s="224"/>
      <c r="D50" s="224"/>
      <c r="E50" s="224"/>
      <c r="F50" s="224"/>
      <c r="G50" s="224"/>
      <c r="H50" s="227">
        <v>63</v>
      </c>
      <c r="I50" s="227"/>
    </row>
    <row r="51" spans="1:9" x14ac:dyDescent="0.25">
      <c r="A51" s="228">
        <v>2386</v>
      </c>
      <c r="B51" s="224" t="s">
        <v>62</v>
      </c>
      <c r="C51" s="224"/>
      <c r="D51" s="224"/>
      <c r="E51" s="224"/>
      <c r="F51" s="224"/>
      <c r="G51" s="224"/>
      <c r="H51" s="227">
        <v>63</v>
      </c>
      <c r="I51" s="227"/>
    </row>
    <row r="52" spans="1:9" x14ac:dyDescent="0.25">
      <c r="A52" s="228">
        <v>2215</v>
      </c>
      <c r="B52" s="224" t="s">
        <v>64</v>
      </c>
      <c r="C52" s="224"/>
      <c r="D52" s="224"/>
      <c r="E52" s="224"/>
      <c r="F52" s="224"/>
      <c r="G52" s="224"/>
      <c r="H52" s="227">
        <v>63</v>
      </c>
      <c r="I52" s="227"/>
    </row>
    <row r="53" spans="1:9" x14ac:dyDescent="0.25">
      <c r="A53" s="228">
        <v>12784</v>
      </c>
      <c r="B53" s="226" t="s">
        <v>136</v>
      </c>
      <c r="C53" s="226"/>
      <c r="D53" s="226"/>
      <c r="E53" s="226"/>
      <c r="F53" s="226"/>
      <c r="G53" s="226"/>
      <c r="H53" s="227">
        <v>63</v>
      </c>
      <c r="I53" s="227"/>
    </row>
    <row r="54" spans="1:9" x14ac:dyDescent="0.25">
      <c r="A54" s="227">
        <v>1688</v>
      </c>
      <c r="B54" s="224" t="s">
        <v>15</v>
      </c>
      <c r="C54" s="224"/>
      <c r="D54" s="224"/>
      <c r="E54" s="224"/>
      <c r="F54" s="224"/>
      <c r="G54" s="224"/>
      <c r="H54" s="227">
        <v>30</v>
      </c>
      <c r="I54" s="227"/>
    </row>
    <row r="55" spans="1:9" x14ac:dyDescent="0.25">
      <c r="A55" s="228">
        <v>9346</v>
      </c>
      <c r="B55" s="225" t="s">
        <v>3</v>
      </c>
      <c r="C55" s="225"/>
      <c r="D55" s="225"/>
      <c r="E55" s="225"/>
      <c r="F55" s="225"/>
      <c r="G55" s="225"/>
      <c r="H55" s="227">
        <v>0</v>
      </c>
      <c r="I55" s="227"/>
    </row>
    <row r="56" spans="1:9" x14ac:dyDescent="0.25">
      <c r="A56" s="228">
        <v>2091</v>
      </c>
      <c r="B56" s="225" t="s">
        <v>130</v>
      </c>
      <c r="C56" s="225"/>
      <c r="D56" s="225"/>
      <c r="E56" s="225"/>
      <c r="F56" s="225"/>
      <c r="G56" s="225"/>
      <c r="H56" s="227">
        <v>0</v>
      </c>
      <c r="I56" s="227"/>
    </row>
    <row r="57" spans="1:9" x14ac:dyDescent="0.25">
      <c r="A57" s="228">
        <v>1896</v>
      </c>
      <c r="B57" s="225" t="s">
        <v>6</v>
      </c>
      <c r="C57" s="225"/>
      <c r="D57" s="225"/>
      <c r="E57" s="225"/>
      <c r="F57" s="225"/>
      <c r="G57" s="225"/>
      <c r="H57" s="227">
        <v>10</v>
      </c>
      <c r="I57" s="227"/>
    </row>
    <row r="58" spans="1:9" x14ac:dyDescent="0.25">
      <c r="A58" s="228">
        <v>1972</v>
      </c>
      <c r="B58" s="225" t="s">
        <v>7</v>
      </c>
      <c r="C58" s="225"/>
      <c r="D58" s="225"/>
      <c r="E58" s="225"/>
      <c r="F58" s="225"/>
      <c r="G58" s="225"/>
      <c r="H58" s="227">
        <v>10</v>
      </c>
      <c r="I58" s="227"/>
    </row>
    <row r="63" spans="1:9" x14ac:dyDescent="0.25">
      <c r="B63" s="225" t="s">
        <v>35</v>
      </c>
      <c r="C63" s="225"/>
      <c r="D63" s="225"/>
      <c r="E63" s="225"/>
      <c r="F63" s="225"/>
      <c r="G63" s="225"/>
      <c r="H63" s="144">
        <f ca="1">SUMIF($B$2:$G$58,B63,$H$2:$H$58)</f>
        <v>459</v>
      </c>
    </row>
    <row r="64" spans="1:9" x14ac:dyDescent="0.25">
      <c r="B64" s="224" t="s">
        <v>14</v>
      </c>
      <c r="C64" s="224"/>
      <c r="D64" s="224"/>
      <c r="E64" s="224"/>
      <c r="F64" s="224"/>
      <c r="G64" s="224"/>
      <c r="H64" s="144">
        <f ca="1">SUMIF($B$2:$G$58,B64,$H$2:$H$58)</f>
        <v>246</v>
      </c>
    </row>
    <row r="65" spans="2:8" x14ac:dyDescent="0.25">
      <c r="B65" s="224" t="s">
        <v>44</v>
      </c>
      <c r="C65" s="224"/>
      <c r="D65" s="224"/>
      <c r="E65" s="224"/>
      <c r="F65" s="224"/>
      <c r="G65" s="224"/>
      <c r="H65" s="144">
        <f ca="1">SUMIF($B$2:$G$58,B65,$H$2:$H$58)</f>
        <v>668</v>
      </c>
    </row>
    <row r="66" spans="2:8" x14ac:dyDescent="0.25">
      <c r="B66" s="224" t="s">
        <v>42</v>
      </c>
      <c r="C66" s="224"/>
      <c r="D66" s="224"/>
      <c r="E66" s="224"/>
      <c r="F66" s="224"/>
      <c r="G66" s="224"/>
      <c r="H66" s="144">
        <f ca="1">SUMIF($B$2:$G$58,B66,$H$2:$H$58)</f>
        <v>23</v>
      </c>
    </row>
    <row r="67" spans="2:8" x14ac:dyDescent="0.25">
      <c r="B67" s="224" t="s">
        <v>117</v>
      </c>
      <c r="C67" s="224"/>
      <c r="D67" s="224"/>
      <c r="E67" s="224"/>
      <c r="F67" s="224"/>
      <c r="G67" s="224"/>
      <c r="H67" s="144">
        <f ca="1">SUMIF($B$2:$G$58,B67,$H$2:$H$58)</f>
        <v>50</v>
      </c>
    </row>
    <row r="68" spans="2:8" x14ac:dyDescent="0.25">
      <c r="B68" s="224" t="s">
        <v>118</v>
      </c>
      <c r="C68" s="224"/>
      <c r="D68" s="224"/>
      <c r="E68" s="224"/>
      <c r="F68" s="224"/>
      <c r="G68" s="224"/>
      <c r="H68" s="144">
        <f ca="1">SUMIF($B$2:$G$58,B68,$H$2:$H$58)</f>
        <v>20</v>
      </c>
    </row>
    <row r="69" spans="2:8" x14ac:dyDescent="0.25">
      <c r="B69" s="224" t="s">
        <v>119</v>
      </c>
      <c r="C69" s="224"/>
      <c r="D69" s="224"/>
      <c r="E69" s="224"/>
      <c r="F69" s="224"/>
      <c r="G69" s="224"/>
      <c r="H69" s="144">
        <f ca="1">SUMIF($B$2:$G$58,B69,$H$2:$H$58)</f>
        <v>100</v>
      </c>
    </row>
    <row r="70" spans="2:8" ht="18" customHeight="1" x14ac:dyDescent="0.25">
      <c r="B70" s="224" t="s">
        <v>120</v>
      </c>
      <c r="C70" s="224"/>
      <c r="D70" s="224"/>
      <c r="E70" s="224"/>
      <c r="F70" s="224"/>
      <c r="G70" s="224"/>
      <c r="H70" s="144">
        <f ca="1">SUMIF($B$2:$G$58,B70,$H$2:$H$58)</f>
        <v>100</v>
      </c>
    </row>
  </sheetData>
  <mergeCells count="103">
    <mergeCell ref="U32:Z32"/>
    <mergeCell ref="U25:Z25"/>
    <mergeCell ref="U26:Z26"/>
    <mergeCell ref="U27:Z27"/>
    <mergeCell ref="U29:Z29"/>
    <mergeCell ref="U30:Z30"/>
    <mergeCell ref="U31:Z31"/>
    <mergeCell ref="U19:Z19"/>
    <mergeCell ref="U20:Z20"/>
    <mergeCell ref="U21:Z21"/>
    <mergeCell ref="U22:Z22"/>
    <mergeCell ref="T23:AB23"/>
    <mergeCell ref="U24:Z24"/>
    <mergeCell ref="U13:Z13"/>
    <mergeCell ref="T14:AB14"/>
    <mergeCell ref="U15:Z15"/>
    <mergeCell ref="U16:Z16"/>
    <mergeCell ref="U17:Z17"/>
    <mergeCell ref="U18:Z18"/>
    <mergeCell ref="U8:Z8"/>
    <mergeCell ref="U9:Z9"/>
    <mergeCell ref="U10:Z10"/>
    <mergeCell ref="U11:Z11"/>
    <mergeCell ref="U12:Z12"/>
    <mergeCell ref="T2:AB2"/>
    <mergeCell ref="U3:Z3"/>
    <mergeCell ref="U4:Z4"/>
    <mergeCell ref="U5:Z5"/>
    <mergeCell ref="U6:Z6"/>
    <mergeCell ref="U7:Z7"/>
    <mergeCell ref="B70:G70"/>
    <mergeCell ref="K11:P11"/>
    <mergeCell ref="K12:P12"/>
    <mergeCell ref="K13:P13"/>
    <mergeCell ref="K14:P14"/>
    <mergeCell ref="K15:P15"/>
    <mergeCell ref="K16:P16"/>
    <mergeCell ref="K17:P17"/>
    <mergeCell ref="K18:P18"/>
    <mergeCell ref="B64:G64"/>
    <mergeCell ref="B65:G65"/>
    <mergeCell ref="B66:G66"/>
    <mergeCell ref="B67:G67"/>
    <mergeCell ref="B68:G68"/>
    <mergeCell ref="B69:G69"/>
    <mergeCell ref="B57:G57"/>
    <mergeCell ref="B58:G58"/>
    <mergeCell ref="B63:G63"/>
    <mergeCell ref="B54:G54"/>
    <mergeCell ref="B55:G55"/>
    <mergeCell ref="B56:G56"/>
    <mergeCell ref="B43:G43"/>
    <mergeCell ref="B44:G44"/>
    <mergeCell ref="B50:G50"/>
    <mergeCell ref="B51:G51"/>
    <mergeCell ref="B52:G52"/>
    <mergeCell ref="B53:G53"/>
    <mergeCell ref="B46:G46"/>
    <mergeCell ref="B47:G47"/>
    <mergeCell ref="B48:G48"/>
    <mergeCell ref="B49:G49"/>
    <mergeCell ref="B38:G38"/>
    <mergeCell ref="B39:G39"/>
    <mergeCell ref="B40:G40"/>
    <mergeCell ref="B41:G41"/>
    <mergeCell ref="B42:G42"/>
    <mergeCell ref="B32:G32"/>
    <mergeCell ref="B33:G33"/>
    <mergeCell ref="B34:G34"/>
    <mergeCell ref="B35:G35"/>
    <mergeCell ref="B36:G36"/>
    <mergeCell ref="B37:G37"/>
    <mergeCell ref="B28:G28"/>
    <mergeCell ref="B29:G29"/>
    <mergeCell ref="B30:G30"/>
    <mergeCell ref="B31:G31"/>
    <mergeCell ref="B9:G9"/>
    <mergeCell ref="B10:G10"/>
    <mergeCell ref="B11:G11"/>
    <mergeCell ref="B12:G12"/>
    <mergeCell ref="B13:G13"/>
    <mergeCell ref="B2:G2"/>
    <mergeCell ref="B3:G3"/>
    <mergeCell ref="B4:G4"/>
    <mergeCell ref="B5:G5"/>
    <mergeCell ref="B6:G6"/>
    <mergeCell ref="B7:G7"/>
    <mergeCell ref="B14:G14"/>
    <mergeCell ref="B15:G15"/>
    <mergeCell ref="B16:G16"/>
    <mergeCell ref="B24:G24"/>
    <mergeCell ref="B25:G25"/>
    <mergeCell ref="B26:G26"/>
    <mergeCell ref="B27:G27"/>
    <mergeCell ref="B21:G21"/>
    <mergeCell ref="B22:G22"/>
    <mergeCell ref="B23:G23"/>
    <mergeCell ref="B20:G20"/>
    <mergeCell ref="B17:G17"/>
    <mergeCell ref="B18:G18"/>
    <mergeCell ref="B19:G19"/>
    <mergeCell ref="B8:G8"/>
    <mergeCell ref="B1:G1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REDE PRIMARIA</vt:lpstr>
      <vt:lpstr>REDE SECUNDARIA</vt:lpstr>
      <vt:lpstr>PRUMADA</vt:lpstr>
      <vt:lpstr>FLAUTA</vt:lpstr>
      <vt:lpstr>MEDIDORES</vt:lpstr>
      <vt:lpstr>MATERIAL DE CONSUMO</vt:lpstr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Projetos</cp:lastModifiedBy>
  <dcterms:created xsi:type="dcterms:W3CDTF">2024-02-28T13:53:46Z</dcterms:created>
  <dcterms:modified xsi:type="dcterms:W3CDTF">2025-01-17T14:40:25Z</dcterms:modified>
</cp:coreProperties>
</file>